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890"/>
  </bookViews>
  <sheets>
    <sheet name="定量指标总分" sheetId="24" r:id="rId1"/>
    <sheet name="1.学院参加就业会议" sheetId="22" r:id="rId2"/>
    <sheet name="2.生源信息审核" sheetId="21" r:id="rId3"/>
    <sheet name="3.就业方案编报" sheetId="20" r:id="rId4"/>
    <sheet name="4.省优、求职创业补贴申请" sheetId="19" r:id="rId5"/>
    <sheet name="5.毕业生关注微信" sheetId="18" r:id="rId6"/>
    <sheet name="6.职业生涯规划等" sheetId="17" r:id="rId7"/>
    <sheet name="7.离校就业跟踪调查" sheetId="23" r:id="rId8"/>
    <sheet name="8.日常招聘" sheetId="16" r:id="rId9"/>
    <sheet name="9.中小型洽谈会" sheetId="15" r:id="rId10"/>
    <sheet name="10.就业实践基地" sheetId="14" r:id="rId11"/>
    <sheet name="11.毕业离校时就业率" sheetId="3" r:id="rId12"/>
    <sheet name="12.年底就业率" sheetId="10" r:id="rId13"/>
    <sheet name="13.分期就业率" sheetId="11" r:id="rId14"/>
    <sheet name="14.离校目标值完成度" sheetId="9" r:id="rId15"/>
    <sheet name="15.年底目标值完成度" sheetId="12" r:id="rId16"/>
    <sheet name="16.学生满意度" sheetId="13" r:id="rId17"/>
  </sheets>
  <calcPr calcId="144525"/>
</workbook>
</file>

<file path=xl/sharedStrings.xml><?xml version="1.0" encoding="utf-8"?>
<sst xmlns="http://schemas.openxmlformats.org/spreadsheetml/2006/main" count="1095" uniqueCount="185">
  <si>
    <t>2019-2020学年就业考评定量指标积分统计表</t>
  </si>
  <si>
    <t>序号</t>
  </si>
  <si>
    <t>学院</t>
  </si>
  <si>
    <t>毕业生人数</t>
  </si>
  <si>
    <t>定量指标--工作过程（50分）</t>
  </si>
  <si>
    <t xml:space="preserve">定量指标--工作成效（120分）                                      </t>
  </si>
  <si>
    <t>定量指标最终得分</t>
  </si>
  <si>
    <r>
      <rPr>
        <b/>
        <sz val="11"/>
        <color rgb="FFFF0000"/>
        <rFont val="宋体"/>
        <charset val="134"/>
        <scheme val="minor"/>
      </rPr>
      <t>说明：</t>
    </r>
    <r>
      <rPr>
        <sz val="11"/>
        <color rgb="FFFF0000"/>
        <rFont val="宋体"/>
        <charset val="134"/>
        <scheme val="minor"/>
      </rPr>
      <t xml:space="preserve">毕业生数量权重分：以当年毕业生人数300人为基数，每增加10个毕业生，就业率得分增加0.1个百分点。
                               </t>
    </r>
    <r>
      <rPr>
        <b/>
        <sz val="11"/>
        <color rgb="FFFF0000"/>
        <rFont val="宋体"/>
        <charset val="134"/>
        <scheme val="minor"/>
      </rPr>
      <t>工作成效最终得分</t>
    </r>
    <r>
      <rPr>
        <sz val="11"/>
        <color rgb="FFFF0000"/>
        <rFont val="宋体"/>
        <charset val="134"/>
        <scheme val="minor"/>
      </rPr>
      <t xml:space="preserve">=工作成效总分×【1+0.001×(毕业生人数-300)/10】，总分不超过100分。人数少于300人的不扣分。                                                                                                                          </t>
    </r>
    <r>
      <rPr>
        <b/>
        <sz val="11"/>
        <color rgb="FFFF0000"/>
        <rFont val="宋体"/>
        <charset val="134"/>
        <scheme val="minor"/>
      </rPr>
      <t>定量指标最终得分</t>
    </r>
    <r>
      <rPr>
        <sz val="11"/>
        <color rgb="FFFF0000"/>
        <rFont val="宋体"/>
        <charset val="134"/>
        <scheme val="minor"/>
      </rPr>
      <t>=工作过程得分+工作成效最终得分（加权后）</t>
    </r>
  </si>
  <si>
    <t>1.按时参加就业会议</t>
  </si>
  <si>
    <t>2.生源信息审核</t>
  </si>
  <si>
    <t>3.就业方案信息编报</t>
  </si>
  <si>
    <t>4.省级优秀毕业生、山东生源特困家庭毕业生求职创业补贴评选</t>
  </si>
  <si>
    <t>5.毕业生关注就业微信平台</t>
  </si>
  <si>
    <t>6.职业生涯规划教育</t>
  </si>
  <si>
    <t>7.开展离校后就业跟踪服务</t>
  </si>
  <si>
    <t>8.日常招聘活动</t>
  </si>
  <si>
    <t>9.中小型洽谈会</t>
  </si>
  <si>
    <t>10.就业实践基地建设</t>
  </si>
  <si>
    <t>工作过程合计得分</t>
  </si>
  <si>
    <t>11.毕业离校时就业率</t>
  </si>
  <si>
    <t>12.年底就业率</t>
  </si>
  <si>
    <t>13.分期就业率</t>
  </si>
  <si>
    <t>14.离校目标值完成度</t>
  </si>
  <si>
    <t>15.年底目标值完成度</t>
  </si>
  <si>
    <t>16.学生满意度</t>
  </si>
  <si>
    <t>工作成效合计得分</t>
  </si>
  <si>
    <t>工作成效最终得分（加权后）</t>
  </si>
  <si>
    <t>动漫与传媒学院</t>
  </si>
  <si>
    <t>403</t>
  </si>
  <si>
    <t>动物科技学院（草业学院）</t>
  </si>
  <si>
    <t>274</t>
  </si>
  <si>
    <t>动物医学院</t>
  </si>
  <si>
    <t>297</t>
  </si>
  <si>
    <t>管理学院</t>
  </si>
  <si>
    <t>842</t>
  </si>
  <si>
    <t>国际教育学院</t>
  </si>
  <si>
    <t>153</t>
  </si>
  <si>
    <t>海洋科学与工程学院</t>
  </si>
  <si>
    <t>221</t>
  </si>
  <si>
    <t>化学与药学院</t>
  </si>
  <si>
    <t>576</t>
  </si>
  <si>
    <t>机电工程学院</t>
  </si>
  <si>
    <t>建筑工程学院</t>
  </si>
  <si>
    <t>439</t>
  </si>
  <si>
    <t>经济学院（合作社学院）</t>
  </si>
  <si>
    <t>432</t>
  </si>
  <si>
    <t>理学与信息科学学院</t>
  </si>
  <si>
    <t>858</t>
  </si>
  <si>
    <t>农学院</t>
  </si>
  <si>
    <t>246</t>
  </si>
  <si>
    <t>人文社会科学学院</t>
  </si>
  <si>
    <t>317</t>
  </si>
  <si>
    <t>生命科学学院</t>
  </si>
  <si>
    <t>237</t>
  </si>
  <si>
    <t>食品科学与工程学院</t>
  </si>
  <si>
    <t>620</t>
  </si>
  <si>
    <t>外国语学院</t>
  </si>
  <si>
    <t>351</t>
  </si>
  <si>
    <t>艺术学院</t>
  </si>
  <si>
    <t>245</t>
  </si>
  <si>
    <t>园林与林学院</t>
  </si>
  <si>
    <t>394</t>
  </si>
  <si>
    <t>园艺学院</t>
  </si>
  <si>
    <t>216</t>
  </si>
  <si>
    <t>植物医学学院</t>
  </si>
  <si>
    <t>137</t>
  </si>
  <si>
    <t>资源与环境学院</t>
  </si>
  <si>
    <t>409</t>
  </si>
  <si>
    <t>学院参加就业会议</t>
  </si>
  <si>
    <t>出席情况</t>
  </si>
  <si>
    <t>得分</t>
  </si>
  <si>
    <t>全勤</t>
  </si>
  <si>
    <t>生源信息审核</t>
  </si>
  <si>
    <t>报送情况</t>
  </si>
  <si>
    <t>无误</t>
  </si>
  <si>
    <t>5人</t>
  </si>
  <si>
    <t>1人</t>
  </si>
  <si>
    <t>就业方案编报</t>
  </si>
  <si>
    <t>编报情况</t>
  </si>
  <si>
    <t>准确</t>
  </si>
  <si>
    <t>省优、求职创业补贴申请</t>
  </si>
  <si>
    <t>评审情况</t>
  </si>
  <si>
    <t>毕业生关注微信</t>
  </si>
  <si>
    <t>关注度</t>
  </si>
  <si>
    <t>职业生涯规划教育相关活动参与情况</t>
  </si>
  <si>
    <t>院系名称</t>
  </si>
  <si>
    <t>第一期求职精英训练营得分</t>
  </si>
  <si>
    <t>简历大赛得分</t>
  </si>
  <si>
    <t>平均得分</t>
  </si>
  <si>
    <t>第一期求职精英训练营参加情况统计</t>
  </si>
  <si>
    <t>2020年简历大赛参加情况汇总</t>
  </si>
  <si>
    <t>总人数</t>
  </si>
  <si>
    <t>参加人数</t>
  </si>
  <si>
    <t>参与率</t>
  </si>
  <si>
    <t>截止12月10日2020届毕业生调查问卷完成情况统计</t>
  </si>
  <si>
    <t>参与调查问卷人数</t>
  </si>
  <si>
    <t>81</t>
  </si>
  <si>
    <t>经济学院(合作社学院)</t>
  </si>
  <si>
    <t>209</t>
  </si>
  <si>
    <t>149</t>
  </si>
  <si>
    <t>各学院日常招聘活动情况统计</t>
  </si>
  <si>
    <t>说明：各学院提供日常招聘活动，经核查为学生就业指导中心统一组织的或提供线下招聘时间为学生未返校期间的，均视为无效数据。该统计表中参会单位数量为核实后的数据。</t>
  </si>
  <si>
    <t>参会单位数量</t>
  </si>
  <si>
    <t>各学院举办中小型洽谈会情况统计</t>
  </si>
  <si>
    <t>承办方式</t>
  </si>
  <si>
    <t>邀请单位数量</t>
  </si>
  <si>
    <t>独立承办</t>
  </si>
  <si>
    <t>动科、动医、海洋联合承办</t>
  </si>
  <si>
    <t>管理、经合联合承办</t>
  </si>
  <si>
    <t>农学、园艺、植医、资环、化药、生科、园林联合承办</t>
  </si>
  <si>
    <t>机电、建工、理信联合承办</t>
  </si>
  <si>
    <t>人文、艺术、外语联合承办</t>
  </si>
  <si>
    <t>各学院新增就业实践基地统计（2019年7月-2020年6月）</t>
  </si>
  <si>
    <t>新增实践基地数量</t>
  </si>
  <si>
    <t>离校时2020届毕业生就业情况统计表</t>
  </si>
  <si>
    <t>生源数</t>
  </si>
  <si>
    <t>就业人数</t>
  </si>
  <si>
    <t>就业率</t>
  </si>
  <si>
    <t>206</t>
  </si>
  <si>
    <t>243</t>
  </si>
  <si>
    <t>258</t>
  </si>
  <si>
    <t>524</t>
  </si>
  <si>
    <t>74</t>
  </si>
  <si>
    <t>164</t>
  </si>
  <si>
    <t>472</t>
  </si>
  <si>
    <t>500</t>
  </si>
  <si>
    <t>366</t>
  </si>
  <si>
    <t>236</t>
  </si>
  <si>
    <t>597</t>
  </si>
  <si>
    <t>187</t>
  </si>
  <si>
    <t>254</t>
  </si>
  <si>
    <t>189</t>
  </si>
  <si>
    <t>528</t>
  </si>
  <si>
    <t>271</t>
  </si>
  <si>
    <t>143</t>
  </si>
  <si>
    <t>341</t>
  </si>
  <si>
    <t>131</t>
  </si>
  <si>
    <t>120</t>
  </si>
  <si>
    <t>358</t>
  </si>
  <si>
    <t>【截止11月30日】2020届毕业生年底就业情况统计</t>
  </si>
  <si>
    <t>毕业生
人数</t>
  </si>
  <si>
    <t>年底时已就业
人数</t>
  </si>
  <si>
    <t xml:space="preserve">
年底就业率</t>
  </si>
  <si>
    <t>各学院2020届毕业生分期就业率情况汇总</t>
  </si>
  <si>
    <t>3月15日就业率得分</t>
  </si>
  <si>
    <t>4月15日就业率得分</t>
  </si>
  <si>
    <t>5月15日就业率得分</t>
  </si>
  <si>
    <t>6月1日就业率得分</t>
  </si>
  <si>
    <t>离校时就业率得分</t>
  </si>
  <si>
    <t>总分</t>
  </si>
  <si>
    <t>平均分</t>
  </si>
  <si>
    <t>2020届毕业生就业情况统计表（截止到2020年3月15日）</t>
  </si>
  <si>
    <t>就业
人数</t>
  </si>
  <si>
    <t xml:space="preserve">
就业率</t>
  </si>
  <si>
    <t>与全校平均值差值</t>
  </si>
  <si>
    <t>动物科技学院</t>
  </si>
  <si>
    <t>全校</t>
  </si>
  <si>
    <t>2020届毕业生就业情况统计表（截止到2020年4月15日）</t>
  </si>
  <si>
    <t>合计</t>
  </si>
  <si>
    <t>2020届毕业生就业情况统计表（截止到2020年5月15日）</t>
  </si>
  <si>
    <t>毕业生数</t>
  </si>
  <si>
    <t>2020届毕业生就业情况统计表（截止到2020年6月1日）</t>
  </si>
  <si>
    <t>合   计</t>
  </si>
  <si>
    <t>2020届毕业生就业情况统计表（截止到2020年7月13日）</t>
  </si>
  <si>
    <t>6162</t>
  </si>
  <si>
    <t>2020届毕业生离校目标值完成情况统计表</t>
  </si>
  <si>
    <t>离校时已就业
人数</t>
  </si>
  <si>
    <t xml:space="preserve">
离校时就业率</t>
  </si>
  <si>
    <t>离校目标值</t>
  </si>
  <si>
    <t>离校就业率与目标值的差值</t>
  </si>
  <si>
    <t>2020届毕业生年底目标值完成情况统计表</t>
  </si>
  <si>
    <t>年底时目标值</t>
  </si>
  <si>
    <t>年底就业率与目标值的差值</t>
  </si>
  <si>
    <t>2020届毕业生对学院开展就业指导满意度调查情况</t>
  </si>
  <si>
    <t>很满意</t>
  </si>
  <si>
    <t>满意</t>
  </si>
  <si>
    <t>基本满意</t>
  </si>
  <si>
    <t>不满意</t>
  </si>
  <si>
    <t>很不满意</t>
  </si>
  <si>
    <t>整体工作满意度</t>
  </si>
  <si>
    <t>41.67%</t>
  </si>
  <si>
    <t>25.00%</t>
  </si>
  <si>
    <t>33.33%</t>
  </si>
  <si>
    <t>0.00%</t>
  </si>
  <si>
    <t>100.00%</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</si>
</sst>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 numFmtId="177" formatCode="0.00_ "/>
  </numFmts>
  <fonts count="51">
    <font>
      <sz val="11"/>
      <color theme="1"/>
      <name val="宋体"/>
      <charset val="134"/>
      <scheme val="minor"/>
    </font>
    <font>
      <sz val="22"/>
      <color theme="1"/>
      <name val="方正小标宋简体"/>
      <charset val="134"/>
    </font>
    <font>
      <sz val="11"/>
      <color theme="1"/>
      <name val="宋体"/>
      <charset val="134"/>
      <scheme val="minor"/>
    </font>
    <font>
      <sz val="11"/>
      <color indexed="8"/>
      <name val="宋体"/>
      <charset val="134"/>
      <scheme val="minor"/>
    </font>
    <font>
      <b/>
      <sz val="18"/>
      <color theme="1"/>
      <name val="宋体"/>
      <charset val="134"/>
    </font>
    <font>
      <b/>
      <sz val="12"/>
      <name val="宋体"/>
      <charset val="134"/>
    </font>
    <font>
      <b/>
      <sz val="12"/>
      <color theme="1"/>
      <name val="宋体"/>
      <charset val="134"/>
    </font>
    <font>
      <sz val="12"/>
      <name val="宋体"/>
      <charset val="134"/>
    </font>
    <font>
      <sz val="12"/>
      <color rgb="FF000000"/>
      <name val="宋体"/>
      <charset val="134"/>
    </font>
    <font>
      <sz val="10"/>
      <name val="宋体"/>
      <charset val="134"/>
    </font>
    <font>
      <b/>
      <sz val="20"/>
      <color theme="1"/>
      <name val="宋体"/>
      <charset val="134"/>
    </font>
    <font>
      <sz val="12"/>
      <color theme="1"/>
      <name val="宋体"/>
      <charset val="134"/>
    </font>
    <font>
      <b/>
      <sz val="10"/>
      <name val="宋体"/>
      <charset val="134"/>
    </font>
    <font>
      <sz val="18"/>
      <color theme="1"/>
      <name val="宋体"/>
      <charset val="134"/>
    </font>
    <font>
      <sz val="11"/>
      <color theme="1"/>
      <name val="宋体"/>
      <charset val="134"/>
    </font>
    <font>
      <b/>
      <sz val="12"/>
      <color rgb="FF000000"/>
      <name val="宋体"/>
      <charset val="134"/>
    </font>
    <font>
      <b/>
      <sz val="18"/>
      <color theme="1"/>
      <name val="宋体"/>
      <charset val="134"/>
      <scheme val="minor"/>
    </font>
    <font>
      <b/>
      <sz val="11"/>
      <color theme="1"/>
      <name val="宋体"/>
      <charset val="134"/>
    </font>
    <font>
      <b/>
      <sz val="11"/>
      <color rgb="FF000000"/>
      <name val="宋体"/>
      <charset val="134"/>
    </font>
    <font>
      <b/>
      <sz val="11"/>
      <color theme="1"/>
      <name val="宋体"/>
      <charset val="134"/>
      <scheme val="minor"/>
    </font>
    <font>
      <b/>
      <sz val="12"/>
      <color theme="1"/>
      <name val="宋体"/>
      <charset val="134"/>
      <scheme val="minor"/>
    </font>
    <font>
      <sz val="18"/>
      <name val="方正小标宋简体"/>
      <charset val="134"/>
    </font>
    <font>
      <b/>
      <sz val="11"/>
      <name val="宋体"/>
      <charset val="134"/>
    </font>
    <font>
      <sz val="11"/>
      <name val="宋体"/>
      <charset val="134"/>
    </font>
    <font>
      <sz val="20"/>
      <name val="方正小标宋简体"/>
      <charset val="134"/>
    </font>
    <font>
      <sz val="16"/>
      <color theme="1"/>
      <name val="黑体"/>
      <charset val="134"/>
    </font>
    <font>
      <b/>
      <sz val="11"/>
      <color rgb="FF000000"/>
      <name val="宋体"/>
      <charset val="134"/>
      <scheme val="minor"/>
    </font>
    <font>
      <b/>
      <sz val="14"/>
      <color theme="1"/>
      <name val="方正小标宋简体"/>
      <charset val="134"/>
    </font>
    <font>
      <u/>
      <sz val="11"/>
      <color rgb="FF800080"/>
      <name val="宋体"/>
      <charset val="134"/>
    </font>
    <font>
      <u/>
      <sz val="11"/>
      <color theme="10"/>
      <name val="宋体"/>
      <charset val="134"/>
    </font>
    <font>
      <sz val="11"/>
      <color rgb="FF000000"/>
      <name val="宋体"/>
      <charset val="134"/>
    </font>
    <font>
      <sz val="11"/>
      <color rgb="FFFF0000"/>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rgb="FFFF0000"/>
      <name val="宋体"/>
      <charset val="134"/>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5"/>
        <bgColor indexed="64"/>
      </patternFill>
    </fill>
    <fill>
      <patternFill patternType="solid">
        <fgColor rgb="FF92D050"/>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7"/>
        <bgColor indexed="64"/>
      </patternFill>
    </fill>
    <fill>
      <patternFill patternType="solid">
        <fgColor theme="4" tint="0.599993896298105"/>
        <bgColor indexed="64"/>
      </patternFill>
    </fill>
    <fill>
      <patternFill patternType="solid">
        <fgColor rgb="FFC6EFCE"/>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35" fillId="22" borderId="0" applyNumberFormat="0" applyBorder="0" applyAlignment="0" applyProtection="0">
      <alignment vertical="center"/>
    </xf>
    <xf numFmtId="0" fontId="42"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13" borderId="0" applyNumberFormat="0" applyBorder="0" applyAlignment="0" applyProtection="0">
      <alignment vertical="center"/>
    </xf>
    <xf numFmtId="0" fontId="39" fillId="11" borderId="0" applyNumberFormat="0" applyBorder="0" applyAlignment="0" applyProtection="0">
      <alignment vertical="center"/>
    </xf>
    <xf numFmtId="43" fontId="0" fillId="0" borderId="0" applyFont="0" applyFill="0" applyBorder="0" applyAlignment="0" applyProtection="0">
      <alignment vertical="center"/>
    </xf>
    <xf numFmtId="0" fontId="38" fillId="21"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7" borderId="7" applyNumberFormat="0" applyFont="0" applyAlignment="0" applyProtection="0">
      <alignment vertical="center"/>
    </xf>
    <xf numFmtId="0" fontId="38" fillId="17" borderId="0" applyNumberFormat="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6" applyNumberFormat="0" applyFill="0" applyAlignment="0" applyProtection="0">
      <alignment vertical="center"/>
    </xf>
    <xf numFmtId="0" fontId="32" fillId="0" borderId="6" applyNumberFormat="0" applyFill="0" applyAlignment="0" applyProtection="0">
      <alignment vertical="center"/>
    </xf>
    <xf numFmtId="0" fontId="38" fillId="26" borderId="0" applyNumberFormat="0" applyBorder="0" applyAlignment="0" applyProtection="0">
      <alignment vertical="center"/>
    </xf>
    <xf numFmtId="0" fontId="43" fillId="0" borderId="12" applyNumberFormat="0" applyFill="0" applyAlignment="0" applyProtection="0">
      <alignment vertical="center"/>
    </xf>
    <xf numFmtId="0" fontId="38" fillId="10" borderId="0" applyNumberFormat="0" applyBorder="0" applyAlignment="0" applyProtection="0">
      <alignment vertical="center"/>
    </xf>
    <xf numFmtId="0" fontId="41" fillId="12" borderId="10" applyNumberFormat="0" applyAlignment="0" applyProtection="0">
      <alignment vertical="center"/>
    </xf>
    <xf numFmtId="0" fontId="47" fillId="12" borderId="11" applyNumberFormat="0" applyAlignment="0" applyProtection="0">
      <alignment vertical="center"/>
    </xf>
    <xf numFmtId="0" fontId="48" fillId="34" borderId="13" applyNumberFormat="0" applyAlignment="0" applyProtection="0">
      <alignment vertical="center"/>
    </xf>
    <xf numFmtId="0" fontId="35" fillId="33" borderId="0" applyNumberFormat="0" applyBorder="0" applyAlignment="0" applyProtection="0">
      <alignment vertical="center"/>
    </xf>
    <xf numFmtId="0" fontId="38" fillId="29" borderId="0" applyNumberFormat="0" applyBorder="0" applyAlignment="0" applyProtection="0">
      <alignment vertical="center"/>
    </xf>
    <xf numFmtId="0" fontId="40" fillId="0" borderId="9" applyNumberFormat="0" applyFill="0" applyAlignment="0" applyProtection="0">
      <alignment vertical="center"/>
    </xf>
    <xf numFmtId="0" fontId="37" fillId="0" borderId="8" applyNumberFormat="0" applyFill="0" applyAlignment="0" applyProtection="0">
      <alignment vertical="center"/>
    </xf>
    <xf numFmtId="0" fontId="49" fillId="37" borderId="0" applyNumberFormat="0" applyBorder="0" applyAlignment="0" applyProtection="0">
      <alignment vertical="center"/>
    </xf>
    <xf numFmtId="0" fontId="36" fillId="9" borderId="0" applyNumberFormat="0" applyBorder="0" applyAlignment="0" applyProtection="0">
      <alignment vertical="center"/>
    </xf>
    <xf numFmtId="0" fontId="35" fillId="25" borderId="0" applyNumberFormat="0" applyBorder="0" applyAlignment="0" applyProtection="0">
      <alignment vertical="center"/>
    </xf>
    <xf numFmtId="0" fontId="38" fillId="16" borderId="0" applyNumberFormat="0" applyBorder="0" applyAlignment="0" applyProtection="0">
      <alignment vertical="center"/>
    </xf>
    <xf numFmtId="0" fontId="35" fillId="24" borderId="0" applyNumberFormat="0" applyBorder="0" applyAlignment="0" applyProtection="0">
      <alignment vertical="center"/>
    </xf>
    <xf numFmtId="0" fontId="35" fillId="36" borderId="0" applyNumberFormat="0" applyBorder="0" applyAlignment="0" applyProtection="0">
      <alignment vertical="center"/>
    </xf>
    <xf numFmtId="0" fontId="35" fillId="32" borderId="0" applyNumberFormat="0" applyBorder="0" applyAlignment="0" applyProtection="0">
      <alignment vertical="center"/>
    </xf>
    <xf numFmtId="0" fontId="35" fillId="31" borderId="0" applyNumberFormat="0" applyBorder="0" applyAlignment="0" applyProtection="0">
      <alignment vertical="center"/>
    </xf>
    <xf numFmtId="0" fontId="38" fillId="23" borderId="0" applyNumberFormat="0" applyBorder="0" applyAlignment="0" applyProtection="0">
      <alignment vertical="center"/>
    </xf>
    <xf numFmtId="0" fontId="38" fillId="35" borderId="0" applyNumberFormat="0" applyBorder="0" applyAlignment="0" applyProtection="0">
      <alignment vertical="center"/>
    </xf>
    <xf numFmtId="0" fontId="35" fillId="28" borderId="0" applyNumberFormat="0" applyBorder="0" applyAlignment="0" applyProtection="0">
      <alignment vertical="center"/>
    </xf>
    <xf numFmtId="0" fontId="35" fillId="20" borderId="0" applyNumberFormat="0" applyBorder="0" applyAlignment="0" applyProtection="0">
      <alignment vertical="center"/>
    </xf>
    <xf numFmtId="0" fontId="38" fillId="15" borderId="0" applyNumberFormat="0" applyBorder="0" applyAlignment="0" applyProtection="0">
      <alignment vertical="center"/>
    </xf>
    <xf numFmtId="0" fontId="35" fillId="8" borderId="0" applyNumberFormat="0" applyBorder="0" applyAlignment="0" applyProtection="0">
      <alignment vertical="center"/>
    </xf>
    <xf numFmtId="0" fontId="38" fillId="30" borderId="0" applyNumberFormat="0" applyBorder="0" applyAlignment="0" applyProtection="0">
      <alignment vertical="center"/>
    </xf>
    <xf numFmtId="0" fontId="38" fillId="19" borderId="0" applyNumberFormat="0" applyBorder="0" applyAlignment="0" applyProtection="0">
      <alignment vertical="center"/>
    </xf>
    <xf numFmtId="0" fontId="35" fillId="14" borderId="0" applyNumberFormat="0" applyBorder="0" applyAlignment="0" applyProtection="0">
      <alignment vertical="center"/>
    </xf>
    <xf numFmtId="0" fontId="38" fillId="27" borderId="0" applyNumberFormat="0" applyBorder="0" applyAlignment="0" applyProtection="0">
      <alignment vertical="center"/>
    </xf>
    <xf numFmtId="0" fontId="2" fillId="0" borderId="0">
      <alignment vertical="center"/>
    </xf>
    <xf numFmtId="0" fontId="7" fillId="0" borderId="0">
      <alignment vertical="center"/>
    </xf>
    <xf numFmtId="0" fontId="2" fillId="0" borderId="0">
      <alignment vertical="center"/>
    </xf>
  </cellStyleXfs>
  <cellXfs count="138">
    <xf numFmtId="0" fontId="0" fillId="0" borderId="0" xfId="0">
      <alignment vertical="center"/>
    </xf>
    <xf numFmtId="0" fontId="0" fillId="0" borderId="0" xfId="0" applyAlignment="1">
      <alignment horizontal="center" vertical="center"/>
    </xf>
    <xf numFmtId="10" fontId="0" fillId="0" borderId="0" xfId="0" applyNumberFormat="1" applyAlignment="1">
      <alignment horizontal="lef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0" fillId="0" borderId="2" xfId="0" applyBorder="1" applyAlignment="1">
      <alignment horizontal="center" vertical="center"/>
    </xf>
    <xf numFmtId="10" fontId="3" fillId="0" borderId="2" xfId="0" applyNumberFormat="1" applyFont="1" applyFill="1" applyBorder="1" applyAlignment="1">
      <alignment horizontal="center" vertical="center"/>
    </xf>
    <xf numFmtId="10" fontId="3"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0" fillId="2" borderId="2" xfId="0" applyNumberFormat="1" applyFill="1" applyBorder="1" applyAlignment="1">
      <alignment horizontal="center" vertical="center"/>
    </xf>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5" fillId="2" borderId="2" xfId="0" applyFont="1" applyFill="1" applyBorder="1" applyAlignment="1">
      <alignment horizontal="center" vertical="center"/>
    </xf>
    <xf numFmtId="0" fontId="7" fillId="0" borderId="2" xfId="0" applyFont="1" applyBorder="1" applyAlignment="1">
      <alignment horizontal="center" vertical="center"/>
    </xf>
    <xf numFmtId="0" fontId="8" fillId="0" borderId="2" xfId="49" applyFont="1" applyBorder="1" applyAlignment="1">
      <alignment horizontal="center" vertical="center"/>
    </xf>
    <xf numFmtId="0" fontId="8" fillId="0" borderId="2" xfId="0" applyFont="1" applyBorder="1" applyAlignment="1">
      <alignment horizontal="center" vertical="center"/>
    </xf>
    <xf numFmtId="10" fontId="8" fillId="0" borderId="2" xfId="0" applyNumberFormat="1" applyFont="1" applyBorder="1" applyAlignment="1">
      <alignment horizontal="center" vertical="center"/>
    </xf>
    <xf numFmtId="177" fontId="7" fillId="2" borderId="2" xfId="0" applyNumberFormat="1"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177" fontId="7" fillId="0" borderId="2" xfId="0" applyNumberFormat="1" applyFont="1" applyBorder="1" applyAlignment="1">
      <alignment horizontal="center" vertical="center" wrapText="1"/>
    </xf>
    <xf numFmtId="177" fontId="11" fillId="0" borderId="2" xfId="0" applyNumberFormat="1" applyFont="1" applyBorder="1" applyAlignment="1">
      <alignment horizontal="center" wrapText="1"/>
    </xf>
    <xf numFmtId="177" fontId="7" fillId="0" borderId="2" xfId="0" applyNumberFormat="1" applyFont="1" applyBorder="1" applyAlignment="1">
      <alignment horizontal="center" wrapText="1"/>
    </xf>
    <xf numFmtId="177" fontId="7" fillId="0" borderId="2" xfId="0" applyNumberFormat="1" applyFont="1" applyBorder="1" applyAlignment="1">
      <alignment horizontal="center" vertical="center"/>
    </xf>
    <xf numFmtId="0" fontId="12" fillId="0" borderId="0" xfId="0" applyFont="1" applyAlignment="1">
      <alignment horizontal="left" vertical="center"/>
    </xf>
    <xf numFmtId="0" fontId="4" fillId="0" borderId="0" xfId="0" applyFont="1" applyAlignment="1">
      <alignment horizontal="centerContinuous" vertical="center"/>
    </xf>
    <xf numFmtId="0" fontId="13" fillId="0" borderId="0" xfId="0" applyFont="1" applyAlignment="1">
      <alignment horizontal="centerContinuous" vertical="center"/>
    </xf>
    <xf numFmtId="0" fontId="13" fillId="0" borderId="0" xfId="0" applyFont="1" applyAlignment="1">
      <alignment horizontal="centerContinuous" vertical="center" wrapText="1"/>
    </xf>
    <xf numFmtId="0" fontId="14" fillId="0" borderId="0" xfId="0" applyFont="1" applyAlignment="1">
      <alignment horizontal="centerContinuous" vertical="center" wrapText="1"/>
    </xf>
    <xf numFmtId="0" fontId="8" fillId="0" borderId="2" xfId="0" applyFont="1" applyBorder="1" applyAlignment="1">
      <alignment horizontal="center" vertical="center" wrapText="1"/>
    </xf>
    <xf numFmtId="10" fontId="8" fillId="0" borderId="2" xfId="0" applyNumberFormat="1" applyFont="1" applyBorder="1" applyAlignment="1">
      <alignment horizontal="center" vertical="center" wrapText="1"/>
    </xf>
    <xf numFmtId="10" fontId="7" fillId="0" borderId="2" xfId="0" applyNumberFormat="1" applyFont="1" applyBorder="1" applyAlignment="1">
      <alignment horizontal="center" vertical="center" wrapText="1"/>
    </xf>
    <xf numFmtId="0" fontId="15" fillId="0" borderId="2" xfId="49" applyFont="1" applyBorder="1" applyAlignment="1">
      <alignment horizontal="center" vertical="center"/>
    </xf>
    <xf numFmtId="0" fontId="15" fillId="0" borderId="2" xfId="0" applyFont="1" applyBorder="1" applyAlignment="1">
      <alignment horizontal="center" vertical="center" wrapText="1"/>
    </xf>
    <xf numFmtId="10" fontId="15" fillId="0" borderId="2" xfId="0" applyNumberFormat="1"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0" xfId="0" applyFont="1" applyAlignment="1">
      <alignment horizontal="centerContinuous" vertical="center" wrapText="1"/>
    </xf>
    <xf numFmtId="0" fontId="11" fillId="0" borderId="0" xfId="0" applyFont="1" applyAlignment="1">
      <alignment horizontal="centerContinuous" wrapText="1"/>
    </xf>
    <xf numFmtId="0" fontId="15" fillId="0" borderId="2" xfId="0" applyFont="1" applyBorder="1" applyAlignment="1">
      <alignment horizontal="center" vertical="center"/>
    </xf>
    <xf numFmtId="10" fontId="6" fillId="0" borderId="2" xfId="0" applyNumberFormat="1" applyFont="1" applyBorder="1" applyAlignment="1">
      <alignment horizontal="center" vertical="center" wrapText="1"/>
    </xf>
    <xf numFmtId="0" fontId="6" fillId="0" borderId="2" xfId="0" applyFont="1" applyBorder="1" applyAlignment="1">
      <alignment horizontal="center" wrapText="1"/>
    </xf>
    <xf numFmtId="10" fontId="11" fillId="0" borderId="2" xfId="0" applyNumberFormat="1" applyFont="1" applyBorder="1" applyAlignment="1">
      <alignment horizontal="center" vertical="center" wrapText="1"/>
    </xf>
    <xf numFmtId="10" fontId="11" fillId="0" borderId="2" xfId="0" applyNumberFormat="1" applyFont="1" applyBorder="1" applyAlignment="1">
      <alignment horizontal="center" wrapText="1"/>
    </xf>
    <xf numFmtId="0" fontId="5" fillId="2" borderId="2" xfId="0" applyFont="1" applyFill="1" applyBorder="1" applyAlignment="1">
      <alignment horizontal="center" vertical="center" wrapText="1"/>
    </xf>
    <xf numFmtId="0" fontId="11" fillId="0" borderId="2" xfId="0" applyFont="1" applyBorder="1" applyAlignment="1">
      <alignment horizontal="center" wrapText="1"/>
    </xf>
    <xf numFmtId="0" fontId="15" fillId="0" borderId="0" xfId="0" applyFont="1" applyAlignment="1">
      <alignment horizontal="center" vertical="center" wrapText="1"/>
    </xf>
    <xf numFmtId="10" fontId="6" fillId="0" borderId="0" xfId="0" applyNumberFormat="1" applyFont="1" applyAlignment="1">
      <alignment horizontal="center" vertical="center" wrapText="1"/>
    </xf>
    <xf numFmtId="10" fontId="11" fillId="0" borderId="0" xfId="0" applyNumberFormat="1" applyFont="1" applyAlignment="1">
      <alignment horizontal="center" wrapText="1"/>
    </xf>
    <xf numFmtId="0" fontId="11" fillId="0" borderId="0" xfId="0" applyFont="1" applyAlignment="1">
      <alignment horizontal="center" wrapText="1"/>
    </xf>
    <xf numFmtId="0" fontId="9" fillId="0" borderId="0" xfId="0" applyFont="1" applyAlignment="1">
      <alignment horizontal="centerContinuous" wrapText="1"/>
    </xf>
    <xf numFmtId="10" fontId="7" fillId="0" borderId="2" xfId="0" applyNumberFormat="1" applyFont="1" applyBorder="1" applyAlignment="1">
      <alignment horizontal="center" wrapText="1"/>
    </xf>
    <xf numFmtId="0" fontId="7" fillId="0" borderId="2" xfId="0" applyFont="1" applyBorder="1" applyAlignment="1">
      <alignment wrapText="1"/>
    </xf>
    <xf numFmtId="0" fontId="14" fillId="0" borderId="0" xfId="0" applyFont="1" applyAlignment="1">
      <alignment horizontal="centerContinuous" wrapText="1"/>
    </xf>
    <xf numFmtId="177" fontId="7" fillId="0" borderId="2" xfId="0" applyNumberFormat="1" applyFont="1" applyBorder="1" applyAlignment="1">
      <alignment wrapText="1"/>
    </xf>
    <xf numFmtId="0" fontId="11" fillId="0" borderId="2" xfId="0" applyFont="1" applyBorder="1" applyAlignment="1">
      <alignment horizontal="center" vertical="center"/>
    </xf>
    <xf numFmtId="0" fontId="7" fillId="0" borderId="2" xfId="0" applyFont="1" applyBorder="1" applyAlignment="1">
      <alignment horizontal="center" vertical="center" wrapText="1"/>
    </xf>
    <xf numFmtId="0" fontId="0" fillId="0" borderId="0" xfId="0" applyBorder="1" applyAlignment="1"/>
    <xf numFmtId="0" fontId="0" fillId="0" borderId="0" xfId="0" applyBorder="1" applyAlignment="1">
      <alignment horizontal="center" vertical="center"/>
    </xf>
    <xf numFmtId="0" fontId="0" fillId="0" borderId="0" xfId="0" applyAlignment="1"/>
    <xf numFmtId="177" fontId="0" fillId="0" borderId="0" xfId="0" applyNumberFormat="1" applyAlignment="1"/>
    <xf numFmtId="0" fontId="16" fillId="2" borderId="1" xfId="0" applyFont="1" applyFill="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10" fontId="18" fillId="0" borderId="2" xfId="0" applyNumberFormat="1" applyFont="1" applyBorder="1" applyAlignment="1">
      <alignment horizontal="center" vertical="center"/>
    </xf>
    <xf numFmtId="177" fontId="18" fillId="0" borderId="2" xfId="0" applyNumberFormat="1" applyFont="1" applyFill="1" applyBorder="1" applyAlignment="1">
      <alignment horizontal="center" vertical="center"/>
    </xf>
    <xf numFmtId="0" fontId="14" fillId="0" borderId="2" xfId="0" applyFont="1" applyBorder="1" applyAlignment="1">
      <alignment horizontal="center" vertical="center"/>
    </xf>
    <xf numFmtId="10" fontId="11" fillId="0" borderId="2" xfId="0" applyNumberFormat="1" applyFont="1" applyBorder="1" applyAlignment="1">
      <alignment horizontal="center" vertical="center"/>
    </xf>
    <xf numFmtId="177" fontId="0" fillId="0" borderId="2" xfId="0" applyNumberFormat="1" applyBorder="1" applyAlignment="1">
      <alignment horizontal="center" vertical="center"/>
    </xf>
    <xf numFmtId="0" fontId="2" fillId="0" borderId="0" xfId="0" applyFont="1">
      <alignment vertical="center"/>
    </xf>
    <xf numFmtId="0" fontId="0" fillId="0" borderId="0" xfId="0" applyNumberFormat="1">
      <alignment vertical="center"/>
    </xf>
    <xf numFmtId="0" fontId="5" fillId="0" borderId="2" xfId="0" applyNumberFormat="1" applyFont="1" applyBorder="1" applyAlignment="1">
      <alignment horizontal="center" vertical="center"/>
    </xf>
    <xf numFmtId="0" fontId="7" fillId="0" borderId="2" xfId="49" applyFont="1" applyBorder="1" applyAlignment="1">
      <alignment horizontal="center" vertical="center"/>
    </xf>
    <xf numFmtId="0" fontId="7" fillId="0" borderId="2" xfId="0" applyNumberFormat="1" applyFont="1" applyBorder="1" applyAlignment="1">
      <alignment horizontal="center" vertical="center"/>
    </xf>
    <xf numFmtId="0" fontId="8" fillId="0" borderId="2" xfId="0" applyFont="1" applyFill="1" applyBorder="1" applyAlignment="1">
      <alignment horizontal="center" vertical="center"/>
    </xf>
    <xf numFmtId="0" fontId="2" fillId="0" borderId="0" xfId="0" applyNumberFormat="1" applyFont="1">
      <alignment vertical="center"/>
    </xf>
    <xf numFmtId="0" fontId="6" fillId="2" borderId="3" xfId="0" applyFont="1" applyFill="1" applyBorder="1" applyAlignment="1">
      <alignment horizontal="left" vertical="center" wrapText="1"/>
    </xf>
    <xf numFmtId="0" fontId="19" fillId="0" borderId="2" xfId="0" applyFont="1" applyBorder="1" applyAlignment="1">
      <alignment horizontal="center" vertical="center"/>
    </xf>
    <xf numFmtId="0" fontId="20" fillId="0" borderId="2" xfId="0" applyFont="1" applyFill="1" applyBorder="1" applyAlignment="1">
      <alignment horizontal="center" vertical="center" wrapText="1"/>
    </xf>
    <xf numFmtId="10" fontId="19" fillId="0" borderId="2" xfId="0" applyNumberFormat="1" applyFont="1" applyBorder="1" applyAlignment="1">
      <alignment horizontal="center" vertical="center"/>
    </xf>
    <xf numFmtId="10" fontId="0" fillId="0" borderId="2" xfId="0" applyNumberFormat="1" applyBorder="1" applyAlignment="1">
      <alignment horizontal="center" vertical="center"/>
    </xf>
    <xf numFmtId="0" fontId="0" fillId="0" borderId="2" xfId="0" applyNumberFormat="1" applyFont="1" applyFill="1" applyBorder="1" applyAlignment="1">
      <alignment horizontal="center" vertical="center"/>
    </xf>
    <xf numFmtId="177" fontId="0" fillId="0" borderId="0" xfId="0" applyNumberFormat="1">
      <alignment vertical="center"/>
    </xf>
    <xf numFmtId="0" fontId="21" fillId="0" borderId="1"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2" xfId="0" applyFont="1" applyBorder="1" applyAlignment="1">
      <alignment horizontal="center" vertical="center" wrapText="1"/>
    </xf>
    <xf numFmtId="0" fontId="19" fillId="0" borderId="0" xfId="0" applyFont="1" applyFill="1" applyBorder="1" applyAlignment="1">
      <alignment horizontal="center" vertical="center"/>
    </xf>
    <xf numFmtId="0" fontId="0" fillId="0" borderId="0" xfId="0" applyBorder="1">
      <alignment vertical="center"/>
    </xf>
    <xf numFmtId="0" fontId="23" fillId="0" borderId="2" xfId="0" applyFont="1" applyBorder="1" applyAlignment="1">
      <alignment horizontal="center" vertical="center" wrapText="1"/>
    </xf>
    <xf numFmtId="0" fontId="14" fillId="0" borderId="2" xfId="0" applyFont="1" applyBorder="1" applyAlignment="1">
      <alignment horizontal="center" vertical="center" wrapText="1"/>
    </xf>
    <xf numFmtId="10" fontId="7" fillId="0" borderId="2" xfId="0" applyNumberFormat="1" applyFont="1" applyBorder="1" applyAlignment="1">
      <alignment horizontal="center" vertical="center"/>
    </xf>
    <xf numFmtId="0" fontId="7" fillId="0" borderId="0" xfId="0" applyFont="1" applyBorder="1" applyAlignment="1">
      <alignment horizontal="center" vertical="center"/>
    </xf>
    <xf numFmtId="0" fontId="7" fillId="0" borderId="2" xfId="0" applyFont="1" applyFill="1" applyBorder="1" applyAlignment="1">
      <alignment horizontal="center" vertical="center"/>
    </xf>
    <xf numFmtId="0" fontId="14" fillId="0" borderId="2" xfId="0" applyNumberFormat="1" applyFont="1" applyFill="1" applyBorder="1" applyAlignment="1">
      <alignment horizontal="center" vertical="center"/>
    </xf>
    <xf numFmtId="0" fontId="24" fillId="0" borderId="0" xfId="0" applyFont="1" applyBorder="1" applyAlignment="1">
      <alignment horizontal="center" vertical="center"/>
    </xf>
    <xf numFmtId="0" fontId="22" fillId="0" borderId="2" xfId="0" applyFont="1" applyBorder="1" applyAlignment="1">
      <alignment horizontal="center" vertical="center"/>
    </xf>
    <xf numFmtId="10" fontId="5" fillId="0" borderId="2" xfId="0" applyNumberFormat="1" applyFont="1" applyBorder="1" applyAlignment="1">
      <alignment horizontal="center" vertical="center"/>
    </xf>
    <xf numFmtId="0" fontId="23" fillId="0" borderId="2" xfId="0" applyFont="1" applyBorder="1" applyAlignment="1">
      <alignment horizontal="center" vertical="center"/>
    </xf>
    <xf numFmtId="0" fontId="25" fillId="2" borderId="2" xfId="0" applyFont="1" applyFill="1" applyBorder="1" applyAlignment="1">
      <alignment horizontal="center" vertical="center"/>
    </xf>
    <xf numFmtId="9" fontId="0" fillId="0" borderId="2" xfId="0" applyNumberFormat="1" applyBorder="1" applyAlignment="1">
      <alignment horizontal="center" vertical="center"/>
    </xf>
    <xf numFmtId="0" fontId="0" fillId="0" borderId="0" xfId="0" applyFill="1" applyAlignment="1">
      <alignment vertical="center" wrapText="1"/>
    </xf>
    <xf numFmtId="0" fontId="0" fillId="0" borderId="0" xfId="0" applyFill="1">
      <alignment vertical="center"/>
    </xf>
    <xf numFmtId="177" fontId="0" fillId="0" borderId="0" xfId="0" applyNumberFormat="1" applyFill="1">
      <alignment vertical="center"/>
    </xf>
    <xf numFmtId="176" fontId="0" fillId="0" borderId="0" xfId="0" applyNumberFormat="1" applyFill="1">
      <alignment vertical="center"/>
    </xf>
    <xf numFmtId="0" fontId="0" fillId="0" borderId="0" xfId="0" applyFill="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8" fillId="0" borderId="2" xfId="10" applyFont="1" applyFill="1" applyBorder="1" applyAlignment="1" applyProtection="1">
      <alignment horizontal="center" vertical="center" wrapText="1"/>
    </xf>
    <xf numFmtId="0" fontId="29" fillId="0" borderId="2" xfId="10" applyFill="1" applyBorder="1" applyAlignment="1" applyProtection="1">
      <alignment horizontal="center" vertical="center" wrapText="1"/>
    </xf>
    <xf numFmtId="0" fontId="0" fillId="0" borderId="2" xfId="0"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7" fillId="5" borderId="4" xfId="0" applyFont="1" applyFill="1" applyBorder="1" applyAlignment="1">
      <alignment horizontal="center" vertical="center" wrapText="1"/>
    </xf>
    <xf numFmtId="0" fontId="27" fillId="5" borderId="3" xfId="0" applyFont="1" applyFill="1" applyBorder="1" applyAlignment="1">
      <alignment horizontal="center" vertical="center" wrapText="1"/>
    </xf>
    <xf numFmtId="177" fontId="29" fillId="0" borderId="2" xfId="10" applyNumberFormat="1" applyFill="1" applyBorder="1" applyAlignment="1" applyProtection="1">
      <alignment horizontal="center" vertical="center" wrapText="1"/>
    </xf>
    <xf numFmtId="177" fontId="26" fillId="0" borderId="2" xfId="0" applyNumberFormat="1" applyFont="1" applyFill="1" applyBorder="1" applyAlignment="1">
      <alignment horizontal="center" vertical="center" wrapText="1"/>
    </xf>
    <xf numFmtId="177" fontId="0" fillId="0" borderId="2" xfId="0" applyNumberFormat="1" applyFill="1" applyBorder="1" applyAlignment="1">
      <alignment horizontal="center" vertical="center"/>
    </xf>
    <xf numFmtId="0" fontId="30" fillId="0" borderId="2" xfId="0" applyFont="1" applyFill="1" applyBorder="1" applyAlignment="1">
      <alignment horizontal="center" vertical="center"/>
    </xf>
    <xf numFmtId="177" fontId="30"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0" fontId="27" fillId="5" borderId="5" xfId="0" applyFont="1" applyFill="1" applyBorder="1" applyAlignment="1">
      <alignment horizontal="center" vertical="center" wrapText="1"/>
    </xf>
    <xf numFmtId="177" fontId="19" fillId="6" borderId="2" xfId="0" applyNumberFormat="1" applyFont="1" applyFill="1" applyBorder="1" applyAlignment="1">
      <alignment horizontal="center" vertical="center" wrapText="1"/>
    </xf>
    <xf numFmtId="176" fontId="29" fillId="0" borderId="2" xfId="10" applyNumberFormat="1" applyFill="1" applyBorder="1" applyAlignment="1" applyProtection="1">
      <alignment horizontal="center" vertical="center" wrapText="1"/>
    </xf>
    <xf numFmtId="0" fontId="19" fillId="0" borderId="2" xfId="0"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76" fontId="0" fillId="0" borderId="2" xfId="0" applyNumberFormat="1" applyFill="1" applyBorder="1" applyAlignment="1">
      <alignment horizontal="center" vertical="center"/>
    </xf>
    <xf numFmtId="177" fontId="0" fillId="0" borderId="2" xfId="0" applyNumberFormat="1" applyFill="1" applyBorder="1">
      <alignment vertical="center"/>
    </xf>
    <xf numFmtId="177" fontId="2" fillId="6" borderId="2" xfId="0" applyNumberFormat="1" applyFont="1" applyFill="1" applyBorder="1">
      <alignment vertical="center"/>
    </xf>
    <xf numFmtId="0" fontId="31" fillId="0" borderId="0" xfId="0" applyFont="1" applyFill="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9_Sheet1" xfId="50"/>
    <cellStyle name="常规 5"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tabSelected="1" workbookViewId="0">
      <selection activeCell="G4" sqref="G4"/>
    </sheetView>
  </sheetViews>
  <sheetFormatPr defaultColWidth="9" defaultRowHeight="14.4"/>
  <cols>
    <col min="1" max="1" width="5.25" style="108" customWidth="1"/>
    <col min="2" max="2" width="23.8796296296296" style="108" customWidth="1"/>
    <col min="3" max="3" width="8" style="108" customWidth="1"/>
    <col min="4" max="4" width="8.62962962962963" style="108" customWidth="1"/>
    <col min="5" max="5" width="8.12962962962963" style="108" customWidth="1"/>
    <col min="6" max="6" width="8.62962962962963" style="108" customWidth="1"/>
    <col min="7" max="8" width="9" style="108"/>
    <col min="9" max="9" width="9" style="109"/>
    <col min="10" max="10" width="9" style="108"/>
    <col min="11" max="11" width="7.62962962962963" style="108" customWidth="1"/>
    <col min="12" max="12" width="8" style="108" customWidth="1"/>
    <col min="13" max="13" width="9" style="108" customWidth="1"/>
    <col min="14" max="14" width="9" style="109" customWidth="1"/>
    <col min="15" max="15" width="7.75" style="108" customWidth="1"/>
    <col min="16" max="16" width="8.12962962962963" style="108" customWidth="1"/>
    <col min="17" max="17" width="7.5" style="108" customWidth="1"/>
    <col min="18" max="18" width="7" style="108" customWidth="1"/>
    <col min="19" max="19" width="8" style="110" customWidth="1"/>
    <col min="20" max="20" width="7" style="108" customWidth="1"/>
    <col min="21" max="21" width="9" style="108"/>
    <col min="22" max="22" width="10.6296296296296" style="111" customWidth="1"/>
    <col min="23" max="23" width="9.12962962962963" style="108" customWidth="1"/>
    <col min="24" max="24" width="13.6296296296296" style="108" hidden="1" customWidth="1"/>
    <col min="25" max="25" width="32.25" style="108" customWidth="1"/>
    <col min="26" max="26" width="21.6296296296296" style="108" customWidth="1"/>
    <col min="27" max="16384" width="9" style="108"/>
  </cols>
  <sheetData>
    <row r="1" ht="48" customHeight="1" spans="2:23">
      <c r="B1" s="112" t="s">
        <v>0</v>
      </c>
      <c r="C1" s="113"/>
      <c r="D1" s="113"/>
      <c r="E1" s="113"/>
      <c r="F1" s="113"/>
      <c r="G1" s="113"/>
      <c r="H1" s="113"/>
      <c r="I1" s="113"/>
      <c r="J1" s="113"/>
      <c r="K1" s="113"/>
      <c r="L1" s="113"/>
      <c r="M1" s="113"/>
      <c r="N1" s="113"/>
      <c r="O1" s="113"/>
      <c r="P1" s="113"/>
      <c r="Q1" s="113"/>
      <c r="R1" s="113"/>
      <c r="S1" s="113"/>
      <c r="T1" s="113"/>
      <c r="U1" s="113"/>
      <c r="V1" s="113"/>
      <c r="W1" s="113"/>
    </row>
    <row r="2" s="107" customFormat="1" ht="41.25" customHeight="1" spans="1:25">
      <c r="A2" s="114" t="s">
        <v>1</v>
      </c>
      <c r="B2" s="114" t="s">
        <v>2</v>
      </c>
      <c r="C2" s="114" t="s">
        <v>3</v>
      </c>
      <c r="D2" s="115" t="s">
        <v>4</v>
      </c>
      <c r="E2" s="115"/>
      <c r="F2" s="115"/>
      <c r="G2" s="115"/>
      <c r="H2" s="115"/>
      <c r="I2" s="115"/>
      <c r="J2" s="115"/>
      <c r="K2" s="115"/>
      <c r="L2" s="115"/>
      <c r="M2" s="115"/>
      <c r="N2" s="115"/>
      <c r="O2" s="121" t="s">
        <v>5</v>
      </c>
      <c r="P2" s="122"/>
      <c r="Q2" s="122"/>
      <c r="R2" s="122"/>
      <c r="S2" s="122"/>
      <c r="T2" s="122"/>
      <c r="U2" s="122"/>
      <c r="V2" s="129"/>
      <c r="W2" s="130" t="s">
        <v>6</v>
      </c>
      <c r="Y2" s="137" t="s">
        <v>7</v>
      </c>
    </row>
    <row r="3" s="107" customFormat="1" ht="109.5" customHeight="1" spans="1:25">
      <c r="A3" s="114"/>
      <c r="B3" s="114"/>
      <c r="C3" s="114"/>
      <c r="D3" s="116" t="s">
        <v>8</v>
      </c>
      <c r="E3" s="117" t="s">
        <v>9</v>
      </c>
      <c r="F3" s="117" t="s">
        <v>10</v>
      </c>
      <c r="G3" s="117" t="s">
        <v>11</v>
      </c>
      <c r="H3" s="117" t="s">
        <v>12</v>
      </c>
      <c r="I3" s="123" t="s">
        <v>13</v>
      </c>
      <c r="J3" s="117" t="s">
        <v>14</v>
      </c>
      <c r="K3" s="117" t="s">
        <v>15</v>
      </c>
      <c r="L3" s="117" t="s">
        <v>16</v>
      </c>
      <c r="M3" s="117" t="s">
        <v>17</v>
      </c>
      <c r="N3" s="124" t="s">
        <v>18</v>
      </c>
      <c r="O3" s="123" t="s">
        <v>19</v>
      </c>
      <c r="P3" s="123" t="s">
        <v>20</v>
      </c>
      <c r="Q3" s="123" t="s">
        <v>21</v>
      </c>
      <c r="R3" s="123" t="s">
        <v>22</v>
      </c>
      <c r="S3" s="131" t="s">
        <v>23</v>
      </c>
      <c r="T3" s="117" t="s">
        <v>24</v>
      </c>
      <c r="U3" s="132" t="s">
        <v>25</v>
      </c>
      <c r="V3" s="133" t="s">
        <v>26</v>
      </c>
      <c r="W3" s="130"/>
      <c r="Y3" s="137"/>
    </row>
    <row r="4" ht="24.95" customHeight="1" spans="1:25">
      <c r="A4" s="118">
        <v>1</v>
      </c>
      <c r="B4" s="118" t="s">
        <v>27</v>
      </c>
      <c r="C4" s="80" t="s">
        <v>28</v>
      </c>
      <c r="D4" s="119">
        <v>5</v>
      </c>
      <c r="E4" s="119">
        <v>5</v>
      </c>
      <c r="F4" s="119">
        <v>5</v>
      </c>
      <c r="G4" s="119">
        <v>5</v>
      </c>
      <c r="H4" s="119">
        <v>5</v>
      </c>
      <c r="I4" s="125">
        <v>3</v>
      </c>
      <c r="J4" s="87">
        <v>5</v>
      </c>
      <c r="K4" s="120">
        <v>5</v>
      </c>
      <c r="L4" s="120">
        <v>5</v>
      </c>
      <c r="M4" s="126">
        <v>5</v>
      </c>
      <c r="N4" s="127">
        <f t="shared" ref="N4:N24" si="0">SUM(D4:M4)</f>
        <v>48</v>
      </c>
      <c r="O4" s="128">
        <v>20.4466501240695</v>
      </c>
      <c r="P4" s="128">
        <v>18.4119106699752</v>
      </c>
      <c r="Q4" s="128">
        <v>4.4695682382134</v>
      </c>
      <c r="R4" s="128">
        <v>0</v>
      </c>
      <c r="S4" s="134">
        <v>3.21955334987593</v>
      </c>
      <c r="T4" s="120">
        <v>15</v>
      </c>
      <c r="U4" s="135">
        <f t="shared" ref="U4:U24" si="1">SUM(O4:T4)</f>
        <v>61.547682382134</v>
      </c>
      <c r="V4" s="125">
        <v>62.18162351067</v>
      </c>
      <c r="W4" s="136">
        <v>110.18162351067</v>
      </c>
      <c r="X4" s="108">
        <f>(C4-300)/10</f>
        <v>10.3</v>
      </c>
      <c r="Y4" s="137"/>
    </row>
    <row r="5" ht="24.95" customHeight="1" spans="1:25">
      <c r="A5" s="118">
        <v>2</v>
      </c>
      <c r="B5" s="120" t="s">
        <v>29</v>
      </c>
      <c r="C5" s="80" t="s">
        <v>30</v>
      </c>
      <c r="D5" s="119">
        <v>5</v>
      </c>
      <c r="E5" s="119">
        <v>5</v>
      </c>
      <c r="F5" s="119">
        <v>5</v>
      </c>
      <c r="G5" s="119">
        <v>5</v>
      </c>
      <c r="H5" s="119">
        <v>5</v>
      </c>
      <c r="I5" s="125">
        <v>4.5</v>
      </c>
      <c r="J5" s="87">
        <v>5</v>
      </c>
      <c r="K5" s="120">
        <v>5</v>
      </c>
      <c r="L5" s="120">
        <v>5</v>
      </c>
      <c r="M5" s="126">
        <v>5</v>
      </c>
      <c r="N5" s="127">
        <f t="shared" si="0"/>
        <v>49.5</v>
      </c>
      <c r="O5" s="128">
        <v>35.4744525547445</v>
      </c>
      <c r="P5" s="128">
        <v>19.4160583941606</v>
      </c>
      <c r="Q5" s="128">
        <v>9.96382481751825</v>
      </c>
      <c r="R5" s="128">
        <v>7.50613138686131</v>
      </c>
      <c r="S5" s="134">
        <v>5.35029197080292</v>
      </c>
      <c r="T5" s="120">
        <v>20</v>
      </c>
      <c r="U5" s="135">
        <f t="shared" si="1"/>
        <v>97.7107591240876</v>
      </c>
      <c r="V5" s="125">
        <v>97.7107591240876</v>
      </c>
      <c r="W5" s="136">
        <v>147.210759124088</v>
      </c>
      <c r="X5" s="108">
        <f>(C5-300)/10</f>
        <v>-2.6</v>
      </c>
      <c r="Y5" s="137"/>
    </row>
    <row r="6" ht="24.95" customHeight="1" spans="1:25">
      <c r="A6" s="118">
        <v>3</v>
      </c>
      <c r="B6" s="118" t="s">
        <v>31</v>
      </c>
      <c r="C6" s="80" t="s">
        <v>32</v>
      </c>
      <c r="D6" s="119">
        <v>5</v>
      </c>
      <c r="E6" s="119">
        <v>5</v>
      </c>
      <c r="F6" s="119">
        <v>5</v>
      </c>
      <c r="G6" s="119">
        <v>5</v>
      </c>
      <c r="H6" s="119">
        <v>5</v>
      </c>
      <c r="I6" s="125">
        <v>2.5</v>
      </c>
      <c r="J6" s="87">
        <v>5</v>
      </c>
      <c r="K6" s="120">
        <v>0</v>
      </c>
      <c r="L6" s="120">
        <v>5</v>
      </c>
      <c r="M6" s="126">
        <v>0</v>
      </c>
      <c r="N6" s="127">
        <f t="shared" si="0"/>
        <v>37.5</v>
      </c>
      <c r="O6" s="128">
        <v>34.7474747474747</v>
      </c>
      <c r="P6" s="128">
        <v>18.6531986531987</v>
      </c>
      <c r="Q6" s="128">
        <v>10.1559326599327</v>
      </c>
      <c r="R6" s="128">
        <v>7.65868686868688</v>
      </c>
      <c r="S6" s="134">
        <v>2.54599326599326</v>
      </c>
      <c r="T6" s="120">
        <v>20</v>
      </c>
      <c r="U6" s="135">
        <f t="shared" si="1"/>
        <v>93.7612861952862</v>
      </c>
      <c r="V6" s="125">
        <v>93.7612861952862</v>
      </c>
      <c r="W6" s="136">
        <v>131.261286195286</v>
      </c>
      <c r="X6" s="108">
        <v>0</v>
      </c>
      <c r="Y6" s="137"/>
    </row>
    <row r="7" ht="24.95" customHeight="1" spans="1:25">
      <c r="A7" s="118">
        <v>4</v>
      </c>
      <c r="B7" s="118" t="s">
        <v>33</v>
      </c>
      <c r="C7" s="80" t="s">
        <v>34</v>
      </c>
      <c r="D7" s="119">
        <v>5</v>
      </c>
      <c r="E7" s="119">
        <v>0</v>
      </c>
      <c r="F7" s="119">
        <v>5</v>
      </c>
      <c r="G7" s="119">
        <v>5</v>
      </c>
      <c r="H7" s="119">
        <v>5</v>
      </c>
      <c r="I7" s="125">
        <v>2.375</v>
      </c>
      <c r="J7" s="87">
        <v>5</v>
      </c>
      <c r="K7" s="120">
        <v>0</v>
      </c>
      <c r="L7" s="120">
        <v>5</v>
      </c>
      <c r="M7" s="126">
        <v>5</v>
      </c>
      <c r="N7" s="127">
        <f t="shared" si="0"/>
        <v>37.375</v>
      </c>
      <c r="O7" s="128">
        <v>24.8931116389549</v>
      </c>
      <c r="P7" s="128">
        <v>17.3634204275534</v>
      </c>
      <c r="Q7" s="128">
        <v>12.2666413301663</v>
      </c>
      <c r="R7" s="128">
        <v>0</v>
      </c>
      <c r="S7" s="134">
        <v>4.79710213776722</v>
      </c>
      <c r="T7" s="120">
        <v>15</v>
      </c>
      <c r="U7" s="135">
        <f t="shared" si="1"/>
        <v>74.3202755344418</v>
      </c>
      <c r="V7" s="125">
        <v>78.3484344684086</v>
      </c>
      <c r="W7" s="136">
        <v>115.723434468409</v>
      </c>
      <c r="X7" s="108">
        <f>(C7-300)/10</f>
        <v>54.2</v>
      </c>
      <c r="Y7" s="137"/>
    </row>
    <row r="8" ht="24.95" customHeight="1" spans="1:25">
      <c r="A8" s="118">
        <v>5</v>
      </c>
      <c r="B8" s="118" t="s">
        <v>35</v>
      </c>
      <c r="C8" s="80" t="s">
        <v>36</v>
      </c>
      <c r="D8" s="119">
        <v>5</v>
      </c>
      <c r="E8" s="119">
        <v>5</v>
      </c>
      <c r="F8" s="119">
        <v>5</v>
      </c>
      <c r="G8" s="119">
        <v>5</v>
      </c>
      <c r="H8" s="119">
        <v>5</v>
      </c>
      <c r="I8" s="125">
        <v>0</v>
      </c>
      <c r="J8" s="87">
        <v>5</v>
      </c>
      <c r="K8" s="120">
        <v>0</v>
      </c>
      <c r="L8" s="120">
        <v>0</v>
      </c>
      <c r="M8" s="126">
        <v>0</v>
      </c>
      <c r="N8" s="127">
        <f t="shared" si="0"/>
        <v>30</v>
      </c>
      <c r="O8" s="128">
        <v>19.3464052287582</v>
      </c>
      <c r="P8" s="128">
        <v>19.6078431372549</v>
      </c>
      <c r="Q8" s="128">
        <v>8</v>
      </c>
      <c r="R8" s="128">
        <v>0</v>
      </c>
      <c r="S8" s="134">
        <v>10</v>
      </c>
      <c r="T8" s="120">
        <v>20</v>
      </c>
      <c r="U8" s="135">
        <f t="shared" si="1"/>
        <v>76.9542483660131</v>
      </c>
      <c r="V8" s="125">
        <v>76.9542483660131</v>
      </c>
      <c r="W8" s="136">
        <v>106.954248366013</v>
      </c>
      <c r="X8" s="108">
        <f>(C8-300)/10</f>
        <v>-14.7</v>
      </c>
      <c r="Y8" s="137"/>
    </row>
    <row r="9" ht="24.95" customHeight="1" spans="1:25">
      <c r="A9" s="118">
        <v>6</v>
      </c>
      <c r="B9" s="118" t="s">
        <v>37</v>
      </c>
      <c r="C9" s="80" t="s">
        <v>38</v>
      </c>
      <c r="D9" s="119">
        <v>5</v>
      </c>
      <c r="E9" s="119">
        <v>5</v>
      </c>
      <c r="F9" s="119">
        <v>5</v>
      </c>
      <c r="G9" s="119">
        <v>5</v>
      </c>
      <c r="H9" s="119">
        <v>5</v>
      </c>
      <c r="I9" s="125">
        <v>2.75</v>
      </c>
      <c r="J9" s="87">
        <v>5</v>
      </c>
      <c r="K9" s="120">
        <v>5</v>
      </c>
      <c r="L9" s="120">
        <v>5</v>
      </c>
      <c r="M9" s="126">
        <v>5</v>
      </c>
      <c r="N9" s="127">
        <f t="shared" si="0"/>
        <v>47.75</v>
      </c>
      <c r="O9" s="128">
        <v>29.683257918552</v>
      </c>
      <c r="P9" s="128">
        <v>18.9140271493213</v>
      </c>
      <c r="Q9" s="128">
        <v>2.07525791855204</v>
      </c>
      <c r="R9" s="128">
        <v>0</v>
      </c>
      <c r="S9" s="134">
        <v>0.930135746606327</v>
      </c>
      <c r="T9" s="120">
        <v>15</v>
      </c>
      <c r="U9" s="135">
        <f t="shared" si="1"/>
        <v>66.6026787330317</v>
      </c>
      <c r="V9" s="125">
        <v>66.6026787330317</v>
      </c>
      <c r="W9" s="136">
        <v>114.352678733032</v>
      </c>
      <c r="X9" s="108">
        <f>(C9-300)/10</f>
        <v>-7.9</v>
      </c>
      <c r="Y9" s="137"/>
    </row>
    <row r="10" ht="24.95" customHeight="1" spans="1:25">
      <c r="A10" s="118">
        <v>7</v>
      </c>
      <c r="B10" s="118" t="s">
        <v>39</v>
      </c>
      <c r="C10" s="80" t="s">
        <v>40</v>
      </c>
      <c r="D10" s="119">
        <v>5</v>
      </c>
      <c r="E10" s="119">
        <v>5</v>
      </c>
      <c r="F10" s="119">
        <v>5</v>
      </c>
      <c r="G10" s="119">
        <v>5</v>
      </c>
      <c r="H10" s="119">
        <v>5</v>
      </c>
      <c r="I10" s="125">
        <v>4.75</v>
      </c>
      <c r="J10" s="87">
        <v>5</v>
      </c>
      <c r="K10" s="120">
        <v>5</v>
      </c>
      <c r="L10" s="120">
        <v>5</v>
      </c>
      <c r="M10" s="126">
        <v>5</v>
      </c>
      <c r="N10" s="127">
        <f t="shared" si="0"/>
        <v>49.75</v>
      </c>
      <c r="O10" s="128">
        <v>32.7777777777778</v>
      </c>
      <c r="P10" s="128">
        <v>18.4722222222222</v>
      </c>
      <c r="Q10" s="128">
        <v>20</v>
      </c>
      <c r="R10" s="128">
        <v>0</v>
      </c>
      <c r="S10" s="134">
        <v>0</v>
      </c>
      <c r="T10" s="120">
        <v>15</v>
      </c>
      <c r="U10" s="135">
        <f t="shared" si="1"/>
        <v>86.25</v>
      </c>
      <c r="V10" s="125">
        <v>88.6305</v>
      </c>
      <c r="W10" s="136">
        <v>138.3805</v>
      </c>
      <c r="X10" s="108">
        <f>(C10-300)/10</f>
        <v>27.6</v>
      </c>
      <c r="Y10" s="137"/>
    </row>
    <row r="11" ht="24.95" customHeight="1" spans="1:25">
      <c r="A11" s="118">
        <v>8</v>
      </c>
      <c r="B11" s="118" t="s">
        <v>41</v>
      </c>
      <c r="C11" s="80">
        <v>658</v>
      </c>
      <c r="D11" s="119">
        <v>5</v>
      </c>
      <c r="E11" s="119">
        <v>5</v>
      </c>
      <c r="F11" s="119">
        <v>5</v>
      </c>
      <c r="G11" s="119">
        <v>5</v>
      </c>
      <c r="H11" s="119">
        <v>5</v>
      </c>
      <c r="I11" s="125">
        <v>1.125</v>
      </c>
      <c r="J11" s="87">
        <v>5</v>
      </c>
      <c r="K11" s="120">
        <v>0</v>
      </c>
      <c r="L11" s="120">
        <v>5</v>
      </c>
      <c r="M11" s="126">
        <v>4</v>
      </c>
      <c r="N11" s="127">
        <f t="shared" si="0"/>
        <v>40.125</v>
      </c>
      <c r="O11" s="128">
        <v>30.3951367781155</v>
      </c>
      <c r="P11" s="128">
        <v>18.1155015197568</v>
      </c>
      <c r="Q11" s="128">
        <v>18.7871367781155</v>
      </c>
      <c r="R11" s="128">
        <v>0</v>
      </c>
      <c r="S11" s="134">
        <v>0</v>
      </c>
      <c r="T11" s="120">
        <v>10</v>
      </c>
      <c r="U11" s="135">
        <f t="shared" si="1"/>
        <v>77.2977750759878</v>
      </c>
      <c r="V11" s="125">
        <v>80.0650354237082</v>
      </c>
      <c r="W11" s="136">
        <v>120.190035423708</v>
      </c>
      <c r="X11" s="108">
        <v>0</v>
      </c>
      <c r="Y11" s="137"/>
    </row>
    <row r="12" ht="24.95" customHeight="1" spans="1:25">
      <c r="A12" s="118">
        <v>9</v>
      </c>
      <c r="B12" s="118" t="s">
        <v>42</v>
      </c>
      <c r="C12" s="80" t="s">
        <v>43</v>
      </c>
      <c r="D12" s="119">
        <v>5</v>
      </c>
      <c r="E12" s="119">
        <v>5</v>
      </c>
      <c r="F12" s="119">
        <v>5</v>
      </c>
      <c r="G12" s="119">
        <v>5</v>
      </c>
      <c r="H12" s="119">
        <v>5</v>
      </c>
      <c r="I12" s="125">
        <v>2.75</v>
      </c>
      <c r="J12" s="87">
        <v>5</v>
      </c>
      <c r="K12" s="120">
        <v>5</v>
      </c>
      <c r="L12" s="120">
        <v>5</v>
      </c>
      <c r="M12" s="126">
        <v>5</v>
      </c>
      <c r="N12" s="127">
        <f t="shared" si="0"/>
        <v>47.75</v>
      </c>
      <c r="O12" s="128">
        <v>33.3485193621868</v>
      </c>
      <c r="P12" s="128">
        <v>18.2232346241458</v>
      </c>
      <c r="Q12" s="128">
        <v>20</v>
      </c>
      <c r="R12" s="128">
        <v>0.13129840546698</v>
      </c>
      <c r="S12" s="134">
        <v>0</v>
      </c>
      <c r="T12" s="120">
        <v>15</v>
      </c>
      <c r="U12" s="135">
        <f t="shared" si="1"/>
        <v>86.7030523917996</v>
      </c>
      <c r="V12" s="125">
        <v>87.9082248200456</v>
      </c>
      <c r="W12" s="136">
        <v>135.658224820046</v>
      </c>
      <c r="X12" s="108">
        <f>(C12-300)/10</f>
        <v>13.9</v>
      </c>
      <c r="Y12" s="137"/>
    </row>
    <row r="13" ht="24.95" customHeight="1" spans="1:25">
      <c r="A13" s="118">
        <v>10</v>
      </c>
      <c r="B13" s="118" t="s">
        <v>44</v>
      </c>
      <c r="C13" s="80" t="s">
        <v>45</v>
      </c>
      <c r="D13" s="119">
        <v>5</v>
      </c>
      <c r="E13" s="119">
        <v>3</v>
      </c>
      <c r="F13" s="119">
        <v>5</v>
      </c>
      <c r="G13" s="119">
        <v>5</v>
      </c>
      <c r="H13" s="119">
        <v>5</v>
      </c>
      <c r="I13" s="125">
        <v>2.25</v>
      </c>
      <c r="J13" s="87">
        <v>5</v>
      </c>
      <c r="K13" s="120">
        <v>5</v>
      </c>
      <c r="L13" s="120">
        <v>5</v>
      </c>
      <c r="M13" s="126">
        <v>5</v>
      </c>
      <c r="N13" s="127">
        <f t="shared" si="0"/>
        <v>45.25</v>
      </c>
      <c r="O13" s="128">
        <v>21.8518518518519</v>
      </c>
      <c r="P13" s="128">
        <v>18.0092592592593</v>
      </c>
      <c r="Q13" s="128">
        <v>0.544</v>
      </c>
      <c r="R13" s="128">
        <v>0</v>
      </c>
      <c r="S13" s="134">
        <v>2.6662962962963</v>
      </c>
      <c r="T13" s="120">
        <v>15</v>
      </c>
      <c r="U13" s="135">
        <f t="shared" si="1"/>
        <v>58.0714074074074</v>
      </c>
      <c r="V13" s="125">
        <v>58.8379499851852</v>
      </c>
      <c r="W13" s="136">
        <v>104.087949985185</v>
      </c>
      <c r="X13" s="108">
        <v>0</v>
      </c>
      <c r="Y13" s="137"/>
    </row>
    <row r="14" ht="24.95" customHeight="1" spans="1:25">
      <c r="A14" s="118">
        <v>11</v>
      </c>
      <c r="B14" s="118" t="s">
        <v>46</v>
      </c>
      <c r="C14" s="80" t="s">
        <v>47</v>
      </c>
      <c r="D14" s="119">
        <v>5</v>
      </c>
      <c r="E14" s="119">
        <v>5</v>
      </c>
      <c r="F14" s="119">
        <v>5</v>
      </c>
      <c r="G14" s="119">
        <v>5</v>
      </c>
      <c r="H14" s="119">
        <v>5</v>
      </c>
      <c r="I14" s="125">
        <v>3.125</v>
      </c>
      <c r="J14" s="87">
        <v>5</v>
      </c>
      <c r="K14" s="120">
        <v>5</v>
      </c>
      <c r="L14" s="120">
        <v>5</v>
      </c>
      <c r="M14" s="126">
        <v>5</v>
      </c>
      <c r="N14" s="127">
        <f t="shared" si="0"/>
        <v>48.125</v>
      </c>
      <c r="O14" s="128">
        <v>27.8321678321678</v>
      </c>
      <c r="P14" s="128">
        <v>18.1585081585082</v>
      </c>
      <c r="Q14" s="128">
        <v>6.41127272727273</v>
      </c>
      <c r="R14" s="128">
        <v>0</v>
      </c>
      <c r="S14" s="134">
        <v>5.70254079254078</v>
      </c>
      <c r="T14" s="120">
        <v>20</v>
      </c>
      <c r="U14" s="135">
        <f t="shared" si="1"/>
        <v>78.1044895104895</v>
      </c>
      <c r="V14" s="125">
        <v>82.4627200251748</v>
      </c>
      <c r="W14" s="136">
        <v>130.587720025175</v>
      </c>
      <c r="X14" s="108">
        <v>0</v>
      </c>
      <c r="Y14" s="137"/>
    </row>
    <row r="15" ht="24.95" customHeight="1" spans="1:25">
      <c r="A15" s="118">
        <v>12</v>
      </c>
      <c r="B15" s="118" t="s">
        <v>48</v>
      </c>
      <c r="C15" s="80" t="s">
        <v>49</v>
      </c>
      <c r="D15" s="119">
        <v>5</v>
      </c>
      <c r="E15" s="119">
        <v>5</v>
      </c>
      <c r="F15" s="119">
        <v>5</v>
      </c>
      <c r="G15" s="119">
        <v>5</v>
      </c>
      <c r="H15" s="119">
        <v>5</v>
      </c>
      <c r="I15" s="125">
        <v>2.25</v>
      </c>
      <c r="J15" s="87">
        <v>5</v>
      </c>
      <c r="K15" s="120">
        <v>5</v>
      </c>
      <c r="L15" s="120">
        <v>5</v>
      </c>
      <c r="M15" s="126">
        <v>5</v>
      </c>
      <c r="N15" s="127">
        <f t="shared" si="0"/>
        <v>47.25</v>
      </c>
      <c r="O15" s="128">
        <v>30.4065040650407</v>
      </c>
      <c r="P15" s="128">
        <v>18.0487804878049</v>
      </c>
      <c r="Q15" s="128">
        <v>3.76933333333333</v>
      </c>
      <c r="R15" s="128">
        <v>4.51626016260162</v>
      </c>
      <c r="S15" s="134">
        <v>2.54390243902439</v>
      </c>
      <c r="T15" s="120">
        <v>10</v>
      </c>
      <c r="U15" s="135">
        <f t="shared" si="1"/>
        <v>69.2847804878049</v>
      </c>
      <c r="V15" s="125">
        <v>69.2847804878049</v>
      </c>
      <c r="W15" s="136">
        <v>116.534780487805</v>
      </c>
      <c r="X15" s="108">
        <v>0</v>
      </c>
      <c r="Y15" s="137"/>
    </row>
    <row r="16" ht="24.95" customHeight="1" spans="1:25">
      <c r="A16" s="118">
        <v>13</v>
      </c>
      <c r="B16" s="118" t="s">
        <v>50</v>
      </c>
      <c r="C16" s="80" t="s">
        <v>51</v>
      </c>
      <c r="D16" s="119">
        <v>5</v>
      </c>
      <c r="E16" s="119">
        <v>5</v>
      </c>
      <c r="F16" s="119">
        <v>5</v>
      </c>
      <c r="G16" s="119">
        <v>5</v>
      </c>
      <c r="H16" s="119">
        <v>5</v>
      </c>
      <c r="I16" s="125">
        <v>0.5</v>
      </c>
      <c r="J16" s="87">
        <v>5</v>
      </c>
      <c r="K16" s="120">
        <v>5</v>
      </c>
      <c r="L16" s="120">
        <v>5</v>
      </c>
      <c r="M16" s="126">
        <v>0</v>
      </c>
      <c r="N16" s="127">
        <f t="shared" si="0"/>
        <v>40.5</v>
      </c>
      <c r="O16" s="128">
        <v>32.0504731861199</v>
      </c>
      <c r="P16" s="128">
        <v>17.981072555205</v>
      </c>
      <c r="Q16" s="128">
        <v>7.3361261829653</v>
      </c>
      <c r="R16" s="128">
        <v>8.70618296529969</v>
      </c>
      <c r="S16" s="134">
        <v>4.65536277602524</v>
      </c>
      <c r="T16" s="120">
        <v>10</v>
      </c>
      <c r="U16" s="135">
        <f t="shared" si="1"/>
        <v>80.7292176656152</v>
      </c>
      <c r="V16" s="125">
        <v>80.8664573356467</v>
      </c>
      <c r="W16" s="136">
        <v>121.366457335647</v>
      </c>
      <c r="X16" s="108">
        <v>0</v>
      </c>
      <c r="Y16" s="137"/>
    </row>
    <row r="17" ht="24.95" customHeight="1" spans="1:25">
      <c r="A17" s="118">
        <v>14</v>
      </c>
      <c r="B17" s="118" t="s">
        <v>52</v>
      </c>
      <c r="C17" s="80" t="s">
        <v>53</v>
      </c>
      <c r="D17" s="119">
        <v>5</v>
      </c>
      <c r="E17" s="119">
        <v>5</v>
      </c>
      <c r="F17" s="119">
        <v>5</v>
      </c>
      <c r="G17" s="119">
        <v>5</v>
      </c>
      <c r="H17" s="119">
        <v>5</v>
      </c>
      <c r="I17" s="125">
        <v>2.375</v>
      </c>
      <c r="J17" s="87">
        <v>5</v>
      </c>
      <c r="K17" s="120">
        <v>5</v>
      </c>
      <c r="L17" s="120">
        <v>0</v>
      </c>
      <c r="M17" s="126">
        <v>2</v>
      </c>
      <c r="N17" s="127">
        <f t="shared" si="0"/>
        <v>39.375</v>
      </c>
      <c r="O17" s="128">
        <v>31.8987341772152</v>
      </c>
      <c r="P17" s="128">
        <v>18.5654008438819</v>
      </c>
      <c r="Q17" s="128">
        <v>5.45625316455696</v>
      </c>
      <c r="R17" s="128">
        <v>0</v>
      </c>
      <c r="S17" s="134">
        <v>4.60700421940928</v>
      </c>
      <c r="T17" s="120">
        <v>15</v>
      </c>
      <c r="U17" s="135">
        <f t="shared" si="1"/>
        <v>75.5273924050633</v>
      </c>
      <c r="V17" s="125">
        <v>75.5273924050633</v>
      </c>
      <c r="W17" s="136">
        <v>114.902392405063</v>
      </c>
      <c r="X17" s="108">
        <f>(C17-300)/10</f>
        <v>-6.3</v>
      </c>
      <c r="Y17" s="137"/>
    </row>
    <row r="18" ht="24.95" customHeight="1" spans="1:25">
      <c r="A18" s="118">
        <v>15</v>
      </c>
      <c r="B18" s="118" t="s">
        <v>54</v>
      </c>
      <c r="C18" s="80" t="s">
        <v>55</v>
      </c>
      <c r="D18" s="119">
        <v>5</v>
      </c>
      <c r="E18" s="119">
        <v>3</v>
      </c>
      <c r="F18" s="119">
        <v>5</v>
      </c>
      <c r="G18" s="119">
        <v>5</v>
      </c>
      <c r="H18" s="119">
        <v>5</v>
      </c>
      <c r="I18" s="125">
        <v>2.625</v>
      </c>
      <c r="J18" s="87">
        <v>5</v>
      </c>
      <c r="K18" s="120">
        <v>5</v>
      </c>
      <c r="L18" s="120">
        <v>5</v>
      </c>
      <c r="M18" s="126">
        <v>5</v>
      </c>
      <c r="N18" s="127">
        <f t="shared" si="0"/>
        <v>45.625</v>
      </c>
      <c r="O18" s="128">
        <v>34.0645161290323</v>
      </c>
      <c r="P18" s="128">
        <v>18.5161290322581</v>
      </c>
      <c r="Q18" s="128">
        <v>10.1310322580645</v>
      </c>
      <c r="R18" s="128">
        <v>0</v>
      </c>
      <c r="S18" s="134">
        <v>0</v>
      </c>
      <c r="T18" s="120">
        <v>15</v>
      </c>
      <c r="U18" s="135">
        <f t="shared" si="1"/>
        <v>77.7116774193548</v>
      </c>
      <c r="V18" s="125">
        <v>80.1984510967742</v>
      </c>
      <c r="W18" s="136">
        <v>125.823451096774</v>
      </c>
      <c r="X18" s="108">
        <v>0</v>
      </c>
      <c r="Y18" s="137"/>
    </row>
    <row r="19" ht="24.95" customHeight="1" spans="1:25">
      <c r="A19" s="118">
        <v>16</v>
      </c>
      <c r="B19" s="118" t="s">
        <v>56</v>
      </c>
      <c r="C19" s="80" t="s">
        <v>57</v>
      </c>
      <c r="D19" s="119">
        <v>5</v>
      </c>
      <c r="E19" s="119">
        <v>5</v>
      </c>
      <c r="F19" s="119">
        <v>5</v>
      </c>
      <c r="G19" s="119">
        <v>5</v>
      </c>
      <c r="H19" s="119">
        <v>5</v>
      </c>
      <c r="I19" s="125">
        <v>2</v>
      </c>
      <c r="J19" s="87">
        <v>5</v>
      </c>
      <c r="K19" s="120">
        <v>0</v>
      </c>
      <c r="L19" s="120">
        <v>5</v>
      </c>
      <c r="M19" s="126">
        <v>5</v>
      </c>
      <c r="N19" s="127">
        <f t="shared" si="0"/>
        <v>42</v>
      </c>
      <c r="O19" s="128">
        <v>30.8831908831909</v>
      </c>
      <c r="P19" s="128">
        <v>18.2336182336182</v>
      </c>
      <c r="Q19" s="128">
        <v>11.2751908831909</v>
      </c>
      <c r="R19" s="128">
        <v>0</v>
      </c>
      <c r="S19" s="134">
        <v>0</v>
      </c>
      <c r="T19" s="120">
        <v>10</v>
      </c>
      <c r="U19" s="135">
        <f t="shared" si="1"/>
        <v>70.392</v>
      </c>
      <c r="V19" s="125">
        <v>70.7509992</v>
      </c>
      <c r="W19" s="136">
        <v>112.7509992</v>
      </c>
      <c r="X19" s="108">
        <v>0</v>
      </c>
      <c r="Y19" s="137"/>
    </row>
    <row r="20" ht="24.95" customHeight="1" spans="1:25">
      <c r="A20" s="118">
        <v>17</v>
      </c>
      <c r="B20" s="118" t="s">
        <v>58</v>
      </c>
      <c r="C20" s="80" t="s">
        <v>59</v>
      </c>
      <c r="D20" s="119">
        <v>5</v>
      </c>
      <c r="E20" s="119">
        <v>3</v>
      </c>
      <c r="F20" s="119">
        <v>5</v>
      </c>
      <c r="G20" s="119">
        <v>5</v>
      </c>
      <c r="H20" s="119">
        <v>5</v>
      </c>
      <c r="I20" s="125">
        <v>2</v>
      </c>
      <c r="J20" s="87">
        <v>5</v>
      </c>
      <c r="K20" s="120">
        <v>5</v>
      </c>
      <c r="L20" s="120">
        <v>5</v>
      </c>
      <c r="M20" s="126">
        <v>5</v>
      </c>
      <c r="N20" s="127">
        <f t="shared" si="0"/>
        <v>45</v>
      </c>
      <c r="O20" s="128">
        <v>23.3469387755102</v>
      </c>
      <c r="P20" s="128">
        <v>17.1428571428571</v>
      </c>
      <c r="Q20" s="128">
        <v>0.162530612244898</v>
      </c>
      <c r="R20" s="128">
        <v>0</v>
      </c>
      <c r="S20" s="134">
        <v>0</v>
      </c>
      <c r="T20" s="120">
        <v>15</v>
      </c>
      <c r="U20" s="135">
        <f t="shared" si="1"/>
        <v>55.6523265306122</v>
      </c>
      <c r="V20" s="125">
        <v>55.6523265306122</v>
      </c>
      <c r="W20" s="136">
        <v>100.652326530612</v>
      </c>
      <c r="X20" s="108">
        <v>0</v>
      </c>
      <c r="Y20" s="137"/>
    </row>
    <row r="21" ht="24.95" customHeight="1" spans="1:25">
      <c r="A21" s="118">
        <v>18</v>
      </c>
      <c r="B21" s="118" t="s">
        <v>60</v>
      </c>
      <c r="C21" s="80" t="s">
        <v>61</v>
      </c>
      <c r="D21" s="119">
        <v>5</v>
      </c>
      <c r="E21" s="119">
        <v>5</v>
      </c>
      <c r="F21" s="119">
        <v>5</v>
      </c>
      <c r="G21" s="119">
        <v>5</v>
      </c>
      <c r="H21" s="119">
        <v>5</v>
      </c>
      <c r="I21" s="125">
        <v>2.875</v>
      </c>
      <c r="J21" s="87">
        <v>5</v>
      </c>
      <c r="K21" s="120">
        <v>5</v>
      </c>
      <c r="L21" s="120">
        <v>5</v>
      </c>
      <c r="M21" s="126">
        <v>4</v>
      </c>
      <c r="N21" s="127">
        <f t="shared" si="0"/>
        <v>46.875</v>
      </c>
      <c r="O21" s="128">
        <v>34.6192893401015</v>
      </c>
      <c r="P21" s="128">
        <v>18.4263959390863</v>
      </c>
      <c r="Q21" s="128">
        <v>4</v>
      </c>
      <c r="R21" s="128">
        <v>0.0682233502538114</v>
      </c>
      <c r="S21" s="134">
        <v>0</v>
      </c>
      <c r="T21" s="120">
        <v>15</v>
      </c>
      <c r="U21" s="135">
        <f t="shared" si="1"/>
        <v>72.1139086294416</v>
      </c>
      <c r="V21" s="125">
        <v>72.7917793705584</v>
      </c>
      <c r="W21" s="136">
        <v>119.666779370558</v>
      </c>
      <c r="X21" s="108">
        <v>0</v>
      </c>
      <c r="Y21" s="137"/>
    </row>
    <row r="22" ht="24.95" customHeight="1" spans="1:25">
      <c r="A22" s="118">
        <v>19</v>
      </c>
      <c r="B22" s="118" t="s">
        <v>62</v>
      </c>
      <c r="C22" s="80" t="s">
        <v>63</v>
      </c>
      <c r="D22" s="119">
        <v>5</v>
      </c>
      <c r="E22" s="119">
        <v>5</v>
      </c>
      <c r="F22" s="119">
        <v>5</v>
      </c>
      <c r="G22" s="119">
        <v>5</v>
      </c>
      <c r="H22" s="119">
        <v>5</v>
      </c>
      <c r="I22" s="125">
        <v>2.5</v>
      </c>
      <c r="J22" s="87">
        <v>5</v>
      </c>
      <c r="K22" s="120">
        <v>3</v>
      </c>
      <c r="L22" s="120">
        <v>5</v>
      </c>
      <c r="M22" s="126">
        <v>5</v>
      </c>
      <c r="N22" s="127">
        <f t="shared" si="0"/>
        <v>45.5</v>
      </c>
      <c r="O22" s="128">
        <v>24.2592592592593</v>
      </c>
      <c r="P22" s="128">
        <v>18.3333333333333</v>
      </c>
      <c r="Q22" s="128">
        <v>0.452</v>
      </c>
      <c r="R22" s="128">
        <v>0</v>
      </c>
      <c r="S22" s="134">
        <v>0.816666666666661</v>
      </c>
      <c r="T22" s="120">
        <v>15</v>
      </c>
      <c r="U22" s="135">
        <f t="shared" si="1"/>
        <v>58.8612592592593</v>
      </c>
      <c r="V22" s="125">
        <v>58.8612592592593</v>
      </c>
      <c r="W22" s="136">
        <v>104.361259259259</v>
      </c>
      <c r="X22" s="108">
        <f>(C22-300)/10</f>
        <v>-8.4</v>
      </c>
      <c r="Y22" s="137"/>
    </row>
    <row r="23" ht="24.95" customHeight="1" spans="1:25">
      <c r="A23" s="118">
        <v>20</v>
      </c>
      <c r="B23" s="118" t="s">
        <v>64</v>
      </c>
      <c r="C23" s="80" t="s">
        <v>65</v>
      </c>
      <c r="D23" s="119">
        <v>5</v>
      </c>
      <c r="E23" s="119">
        <v>5</v>
      </c>
      <c r="F23" s="119">
        <v>5</v>
      </c>
      <c r="G23" s="119">
        <v>5</v>
      </c>
      <c r="H23" s="119">
        <v>5</v>
      </c>
      <c r="I23" s="125">
        <v>3.625</v>
      </c>
      <c r="J23" s="87">
        <v>5</v>
      </c>
      <c r="K23" s="120">
        <v>5</v>
      </c>
      <c r="L23" s="120">
        <v>5</v>
      </c>
      <c r="M23" s="126">
        <v>5</v>
      </c>
      <c r="N23" s="127">
        <f t="shared" si="0"/>
        <v>48.625</v>
      </c>
      <c r="O23" s="128">
        <v>35.036496350365</v>
      </c>
      <c r="P23" s="128">
        <v>19.1240875912409</v>
      </c>
      <c r="Q23" s="128">
        <v>4.38</v>
      </c>
      <c r="R23" s="128">
        <v>9.38124087591242</v>
      </c>
      <c r="S23" s="134">
        <v>3.54043795620439</v>
      </c>
      <c r="T23" s="120">
        <v>20</v>
      </c>
      <c r="U23" s="135">
        <f t="shared" si="1"/>
        <v>91.4622627737226</v>
      </c>
      <c r="V23" s="125">
        <v>91.4622627737226</v>
      </c>
      <c r="W23" s="136">
        <v>140.087262773723</v>
      </c>
      <c r="X23" s="108">
        <f>(C23-300)/10</f>
        <v>-16.3</v>
      </c>
      <c r="Y23" s="137"/>
    </row>
    <row r="24" ht="24.95" customHeight="1" spans="1:25">
      <c r="A24" s="118">
        <v>21</v>
      </c>
      <c r="B24" s="118" t="s">
        <v>66</v>
      </c>
      <c r="C24" s="80" t="s">
        <v>67</v>
      </c>
      <c r="D24" s="119">
        <v>5</v>
      </c>
      <c r="E24" s="119">
        <v>3</v>
      </c>
      <c r="F24" s="119">
        <v>5</v>
      </c>
      <c r="G24" s="119">
        <v>5</v>
      </c>
      <c r="H24" s="119">
        <v>5</v>
      </c>
      <c r="I24" s="125">
        <v>2.5</v>
      </c>
      <c r="J24" s="87">
        <v>5</v>
      </c>
      <c r="K24" s="120">
        <v>5</v>
      </c>
      <c r="L24" s="120">
        <v>5</v>
      </c>
      <c r="M24" s="126">
        <v>4</v>
      </c>
      <c r="N24" s="127">
        <f t="shared" si="0"/>
        <v>44.5</v>
      </c>
      <c r="O24" s="128">
        <v>35.0122249388753</v>
      </c>
      <c r="P24" s="128">
        <v>19.4132029339853</v>
      </c>
      <c r="Q24" s="128">
        <v>4</v>
      </c>
      <c r="R24" s="128">
        <v>7.34056234718827</v>
      </c>
      <c r="S24" s="134">
        <v>8.86601466992664</v>
      </c>
      <c r="T24" s="120">
        <v>20</v>
      </c>
      <c r="U24" s="135">
        <f t="shared" si="1"/>
        <v>94.6320048899755</v>
      </c>
      <c r="V24" s="125">
        <v>95.6634937432763</v>
      </c>
      <c r="W24" s="136">
        <v>140.163493743276</v>
      </c>
      <c r="X24" s="108">
        <f>(C24-300)/10</f>
        <v>10.9</v>
      </c>
      <c r="Y24" s="137"/>
    </row>
  </sheetData>
  <sortState ref="A5:Y25">
    <sortCondition ref="B5:B25"/>
  </sortState>
  <mergeCells count="8">
    <mergeCell ref="B1:W1"/>
    <mergeCell ref="D2:N2"/>
    <mergeCell ref="O2:V2"/>
    <mergeCell ref="A2:A3"/>
    <mergeCell ref="B2:B3"/>
    <mergeCell ref="C2:C3"/>
    <mergeCell ref="W2:W3"/>
    <mergeCell ref="Y2:Y24"/>
  </mergeCells>
  <hyperlinks>
    <hyperlink ref="D3" location="'1.学院参加就业会议'!A1" display="1.按时参加就业会议"/>
    <hyperlink ref="E3" location="'2.生源信息审核'!A1" display="2.生源信息审核"/>
    <hyperlink ref="F3" location="'3.就业方案编报'!A1" display="3.就业方案信息编报"/>
    <hyperlink ref="G3" location="'4.省优、求职创业补贴申请'!A1" display="4.省级优秀毕业生、山东生源特困家庭毕业生求职创业补贴评选"/>
    <hyperlink ref="H3" location="'5.毕业生关注微信'!A1" display="5.毕业生关注就业微信平台"/>
    <hyperlink ref="I3" location="'6.职业生涯规划等'!A1" display="6.职业生涯规划教育"/>
    <hyperlink ref="J3" location="'7.离校就业跟踪'!A1" display="7.开展离校后就业跟踪服务"/>
    <hyperlink ref="K3" location="'8.日常招聘'!A1" display="8.日常招聘活动"/>
    <hyperlink ref="L3" location="'9.中小型洽谈会'!A1" display="9.中小型洽谈会"/>
    <hyperlink ref="M3" location="'10.就业实践基地'!A1" display="10.就业实践基地建设"/>
    <hyperlink ref="O3" location="'11.毕业离校时就业率'!A1" display="11.毕业离校时就业率"/>
    <hyperlink ref="P3" location="'12.年底就业率'!A1" display="12.年底就业率"/>
    <hyperlink ref="Q3" location="'13.分期就业率'!A1" display="13.分期就业率"/>
    <hyperlink ref="R3" location="'14.离校目标值完成度'!A1" display="14.离校目标值完成度"/>
    <hyperlink ref="S3" location="'15.年底目标值完成度'!A1" display="15.年底目标值完成度"/>
    <hyperlink ref="T3" location="'16.学生满意度'!A1" display="16.学生满意度"/>
  </hyperlinks>
  <pageMargins left="0.31496062992126" right="0.31496062992126" top="0.748031496062992" bottom="0.748031496062992" header="0.31496062992126" footer="0.31496062992126"/>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A1" sqref="A1:E1"/>
    </sheetView>
  </sheetViews>
  <sheetFormatPr defaultColWidth="9" defaultRowHeight="14.4" outlineLevelCol="4"/>
  <cols>
    <col min="2" max="2" width="24.75" customWidth="1"/>
    <col min="3" max="3" width="56.3796296296296" customWidth="1"/>
    <col min="4" max="4" width="17.1296296296296" customWidth="1"/>
    <col min="5" max="5" width="9" style="76"/>
  </cols>
  <sheetData>
    <row r="1" ht="37.5" customHeight="1" spans="1:5">
      <c r="A1" s="13" t="s">
        <v>103</v>
      </c>
      <c r="B1" s="13"/>
      <c r="C1" s="13"/>
      <c r="D1" s="13"/>
      <c r="E1" s="13"/>
    </row>
    <row r="2" ht="24.95" customHeight="1" spans="1:5">
      <c r="A2" s="15" t="s">
        <v>1</v>
      </c>
      <c r="B2" s="15" t="s">
        <v>2</v>
      </c>
      <c r="C2" s="15" t="s">
        <v>104</v>
      </c>
      <c r="D2" s="15" t="s">
        <v>105</v>
      </c>
      <c r="E2" s="77" t="s">
        <v>70</v>
      </c>
    </row>
    <row r="3" ht="24.95" customHeight="1" spans="1:5">
      <c r="A3" s="7">
        <v>1</v>
      </c>
      <c r="B3" s="18" t="s">
        <v>27</v>
      </c>
      <c r="C3" s="18" t="s">
        <v>106</v>
      </c>
      <c r="D3" s="19">
        <v>20</v>
      </c>
      <c r="E3" s="79">
        <v>5</v>
      </c>
    </row>
    <row r="4" ht="24.95" customHeight="1" spans="1:5">
      <c r="A4" s="7">
        <v>2</v>
      </c>
      <c r="B4" s="4" t="s">
        <v>29</v>
      </c>
      <c r="C4" s="18" t="s">
        <v>107</v>
      </c>
      <c r="D4" s="80">
        <v>31</v>
      </c>
      <c r="E4" s="79">
        <v>5</v>
      </c>
    </row>
    <row r="5" ht="24.95" customHeight="1" spans="1:5">
      <c r="A5" s="7">
        <v>3</v>
      </c>
      <c r="B5" s="18" t="s">
        <v>31</v>
      </c>
      <c r="C5" s="18" t="s">
        <v>107</v>
      </c>
      <c r="D5" s="80">
        <v>23</v>
      </c>
      <c r="E5" s="79">
        <v>5</v>
      </c>
    </row>
    <row r="6" ht="24.95" customHeight="1" spans="1:5">
      <c r="A6" s="7">
        <v>4</v>
      </c>
      <c r="B6" s="18" t="s">
        <v>33</v>
      </c>
      <c r="C6" s="18" t="s">
        <v>108</v>
      </c>
      <c r="D6" s="80">
        <v>48</v>
      </c>
      <c r="E6" s="79">
        <v>5</v>
      </c>
    </row>
    <row r="7" ht="24.95" customHeight="1" spans="1:5">
      <c r="A7" s="7">
        <v>5</v>
      </c>
      <c r="B7" s="18" t="s">
        <v>35</v>
      </c>
      <c r="C7" s="18">
        <v>0</v>
      </c>
      <c r="D7" s="80">
        <v>0</v>
      </c>
      <c r="E7" s="79">
        <v>0</v>
      </c>
    </row>
    <row r="8" ht="24.95" customHeight="1" spans="1:5">
      <c r="A8" s="7">
        <v>6</v>
      </c>
      <c r="B8" s="18" t="s">
        <v>37</v>
      </c>
      <c r="C8" s="18" t="s">
        <v>107</v>
      </c>
      <c r="D8" s="80">
        <v>20</v>
      </c>
      <c r="E8" s="79">
        <v>5</v>
      </c>
    </row>
    <row r="9" ht="24.95" customHeight="1" spans="1:5">
      <c r="A9" s="7">
        <v>7</v>
      </c>
      <c r="B9" s="18" t="s">
        <v>39</v>
      </c>
      <c r="C9" s="18" t="s">
        <v>109</v>
      </c>
      <c r="D9" s="80">
        <v>21</v>
      </c>
      <c r="E9" s="79">
        <v>5</v>
      </c>
    </row>
    <row r="10" ht="24.95" customHeight="1" spans="1:5">
      <c r="A10" s="7">
        <v>8</v>
      </c>
      <c r="B10" s="18" t="s">
        <v>41</v>
      </c>
      <c r="C10" s="18" t="s">
        <v>110</v>
      </c>
      <c r="D10" s="80">
        <v>20</v>
      </c>
      <c r="E10" s="79">
        <v>5</v>
      </c>
    </row>
    <row r="11" ht="24.95" customHeight="1" spans="1:5">
      <c r="A11" s="7">
        <v>9</v>
      </c>
      <c r="B11" s="18" t="s">
        <v>42</v>
      </c>
      <c r="C11" s="18" t="s">
        <v>110</v>
      </c>
      <c r="D11" s="80">
        <v>20</v>
      </c>
      <c r="E11" s="79">
        <v>5</v>
      </c>
    </row>
    <row r="12" ht="24.95" customHeight="1" spans="1:5">
      <c r="A12" s="7">
        <v>10</v>
      </c>
      <c r="B12" s="18" t="s">
        <v>44</v>
      </c>
      <c r="C12" s="18" t="s">
        <v>108</v>
      </c>
      <c r="D12" s="80">
        <v>48</v>
      </c>
      <c r="E12" s="79">
        <v>5</v>
      </c>
    </row>
    <row r="13" ht="24.95" customHeight="1" spans="1:5">
      <c r="A13" s="7">
        <v>11</v>
      </c>
      <c r="B13" s="18" t="s">
        <v>46</v>
      </c>
      <c r="C13" s="18" t="s">
        <v>110</v>
      </c>
      <c r="D13" s="80">
        <v>75</v>
      </c>
      <c r="E13" s="79">
        <v>5</v>
      </c>
    </row>
    <row r="14" ht="24.95" customHeight="1" spans="1:5">
      <c r="A14" s="7">
        <v>12</v>
      </c>
      <c r="B14" s="18" t="s">
        <v>48</v>
      </c>
      <c r="C14" s="18" t="s">
        <v>109</v>
      </c>
      <c r="D14" s="80">
        <v>20</v>
      </c>
      <c r="E14" s="79">
        <v>5</v>
      </c>
    </row>
    <row r="15" ht="24.95" customHeight="1" spans="1:5">
      <c r="A15" s="7">
        <v>13</v>
      </c>
      <c r="B15" s="18" t="s">
        <v>50</v>
      </c>
      <c r="C15" s="18" t="s">
        <v>111</v>
      </c>
      <c r="D15" s="80">
        <v>70</v>
      </c>
      <c r="E15" s="79">
        <v>5</v>
      </c>
    </row>
    <row r="16" ht="24.95" customHeight="1" spans="1:5">
      <c r="A16" s="7">
        <v>14</v>
      </c>
      <c r="B16" s="18" t="s">
        <v>52</v>
      </c>
      <c r="C16" s="18" t="s">
        <v>109</v>
      </c>
      <c r="D16" s="80">
        <v>12</v>
      </c>
      <c r="E16" s="79">
        <v>0</v>
      </c>
    </row>
    <row r="17" ht="24.95" customHeight="1" spans="1:5">
      <c r="A17" s="7">
        <v>15</v>
      </c>
      <c r="B17" s="18" t="s">
        <v>54</v>
      </c>
      <c r="C17" s="18" t="s">
        <v>106</v>
      </c>
      <c r="D17" s="80">
        <v>45</v>
      </c>
      <c r="E17" s="79">
        <v>5</v>
      </c>
    </row>
    <row r="18" ht="24.95" customHeight="1" spans="1:5">
      <c r="A18" s="7">
        <v>16</v>
      </c>
      <c r="B18" s="18" t="s">
        <v>56</v>
      </c>
      <c r="C18" s="18" t="s">
        <v>111</v>
      </c>
      <c r="D18" s="80">
        <v>31</v>
      </c>
      <c r="E18" s="79">
        <v>5</v>
      </c>
    </row>
    <row r="19" ht="24.95" customHeight="1" spans="1:5">
      <c r="A19" s="7">
        <v>17</v>
      </c>
      <c r="B19" s="18" t="s">
        <v>58</v>
      </c>
      <c r="C19" s="18" t="s">
        <v>111</v>
      </c>
      <c r="D19" s="80">
        <v>20</v>
      </c>
      <c r="E19" s="79">
        <v>5</v>
      </c>
    </row>
    <row r="20" ht="24.95" customHeight="1" spans="1:5">
      <c r="A20" s="7">
        <v>18</v>
      </c>
      <c r="B20" s="18" t="s">
        <v>60</v>
      </c>
      <c r="C20" s="18" t="s">
        <v>109</v>
      </c>
      <c r="D20" s="80">
        <v>21</v>
      </c>
      <c r="E20" s="79">
        <v>5</v>
      </c>
    </row>
    <row r="21" ht="24.95" customHeight="1" spans="1:5">
      <c r="A21" s="7">
        <v>19</v>
      </c>
      <c r="B21" s="18" t="s">
        <v>62</v>
      </c>
      <c r="C21" s="18" t="s">
        <v>109</v>
      </c>
      <c r="D21" s="80">
        <v>20</v>
      </c>
      <c r="E21" s="79">
        <v>5</v>
      </c>
    </row>
    <row r="22" ht="24.95" customHeight="1" spans="1:5">
      <c r="A22" s="7">
        <v>20</v>
      </c>
      <c r="B22" s="18" t="s">
        <v>64</v>
      </c>
      <c r="C22" s="18" t="s">
        <v>109</v>
      </c>
      <c r="D22" s="80">
        <v>22</v>
      </c>
      <c r="E22" s="79">
        <v>5</v>
      </c>
    </row>
    <row r="23" ht="24.95" customHeight="1" spans="1:5">
      <c r="A23" s="7">
        <v>21</v>
      </c>
      <c r="B23" s="18" t="s">
        <v>66</v>
      </c>
      <c r="C23" s="18" t="s">
        <v>109</v>
      </c>
      <c r="D23" s="19">
        <v>20</v>
      </c>
      <c r="E23" s="79">
        <v>5</v>
      </c>
    </row>
  </sheetData>
  <mergeCells count="1">
    <mergeCell ref="A1:E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C11" sqref="C11"/>
    </sheetView>
  </sheetViews>
  <sheetFormatPr defaultColWidth="9" defaultRowHeight="14.4" outlineLevelCol="3"/>
  <cols>
    <col min="2" max="2" width="25.8796296296296" customWidth="1"/>
    <col min="3" max="3" width="21.6296296296296" customWidth="1"/>
    <col min="4" max="4" width="22.6296296296296" style="76" customWidth="1"/>
  </cols>
  <sheetData>
    <row r="1" ht="39" customHeight="1" spans="1:4">
      <c r="A1" s="13" t="s">
        <v>112</v>
      </c>
      <c r="B1" s="13"/>
      <c r="C1" s="13"/>
      <c r="D1" s="13"/>
    </row>
    <row r="2" s="75" customFormat="1" ht="24.95" customHeight="1" spans="1:4">
      <c r="A2" s="14" t="s">
        <v>1</v>
      </c>
      <c r="B2" s="15" t="s">
        <v>2</v>
      </c>
      <c r="C2" s="15" t="s">
        <v>113</v>
      </c>
      <c r="D2" s="77" t="s">
        <v>70</v>
      </c>
    </row>
    <row r="3" s="75" customFormat="1" ht="24.95" customHeight="1" spans="1:4">
      <c r="A3" s="17">
        <v>1</v>
      </c>
      <c r="B3" s="78" t="s">
        <v>27</v>
      </c>
      <c r="C3" s="17">
        <v>3</v>
      </c>
      <c r="D3" s="79">
        <v>5</v>
      </c>
    </row>
    <row r="4" s="75" customFormat="1" ht="24.95" customHeight="1" spans="1:4">
      <c r="A4" s="17">
        <v>2</v>
      </c>
      <c r="B4" s="4" t="s">
        <v>29</v>
      </c>
      <c r="C4" s="17">
        <v>3</v>
      </c>
      <c r="D4" s="79">
        <v>5</v>
      </c>
    </row>
    <row r="5" s="75" customFormat="1" ht="24.95" customHeight="1" spans="1:4">
      <c r="A5" s="17">
        <v>3</v>
      </c>
      <c r="B5" s="78" t="s">
        <v>31</v>
      </c>
      <c r="C5" s="17">
        <v>0</v>
      </c>
      <c r="D5" s="79">
        <v>0</v>
      </c>
    </row>
    <row r="6" s="75" customFormat="1" ht="24.95" customHeight="1" spans="1:4">
      <c r="A6" s="17">
        <v>4</v>
      </c>
      <c r="B6" s="78" t="s">
        <v>33</v>
      </c>
      <c r="C6" s="17">
        <v>10</v>
      </c>
      <c r="D6" s="79">
        <v>5</v>
      </c>
    </row>
    <row r="7" s="75" customFormat="1" ht="24.95" customHeight="1" spans="1:4">
      <c r="A7" s="17">
        <v>5</v>
      </c>
      <c r="B7" s="78" t="s">
        <v>35</v>
      </c>
      <c r="C7" s="17">
        <v>0</v>
      </c>
      <c r="D7" s="79">
        <v>0</v>
      </c>
    </row>
    <row r="8" s="75" customFormat="1" ht="24.95" customHeight="1" spans="1:4">
      <c r="A8" s="17">
        <v>6</v>
      </c>
      <c r="B8" s="78" t="s">
        <v>37</v>
      </c>
      <c r="C8" s="17">
        <v>3</v>
      </c>
      <c r="D8" s="79">
        <v>5</v>
      </c>
    </row>
    <row r="9" s="75" customFormat="1" ht="24.95" customHeight="1" spans="1:4">
      <c r="A9" s="17">
        <v>7</v>
      </c>
      <c r="B9" s="78" t="s">
        <v>39</v>
      </c>
      <c r="C9" s="17">
        <v>3</v>
      </c>
      <c r="D9" s="79">
        <v>5</v>
      </c>
    </row>
    <row r="10" s="75" customFormat="1" ht="24.95" customHeight="1" spans="1:4">
      <c r="A10" s="17">
        <v>8</v>
      </c>
      <c r="B10" s="78" t="s">
        <v>41</v>
      </c>
      <c r="C10" s="17">
        <v>2</v>
      </c>
      <c r="D10" s="79">
        <v>4</v>
      </c>
    </row>
    <row r="11" s="75" customFormat="1" ht="24.95" customHeight="1" spans="1:4">
      <c r="A11" s="17">
        <v>9</v>
      </c>
      <c r="B11" s="78" t="s">
        <v>42</v>
      </c>
      <c r="C11" s="17">
        <v>5</v>
      </c>
      <c r="D11" s="79">
        <v>5</v>
      </c>
    </row>
    <row r="12" s="75" customFormat="1" ht="24.95" customHeight="1" spans="1:4">
      <c r="A12" s="17">
        <v>10</v>
      </c>
      <c r="B12" s="78" t="s">
        <v>44</v>
      </c>
      <c r="C12" s="17">
        <v>3</v>
      </c>
      <c r="D12" s="79">
        <v>5</v>
      </c>
    </row>
    <row r="13" s="75" customFormat="1" ht="24.95" customHeight="1" spans="1:4">
      <c r="A13" s="17">
        <v>11</v>
      </c>
      <c r="B13" s="78" t="s">
        <v>46</v>
      </c>
      <c r="C13" s="17">
        <v>3</v>
      </c>
      <c r="D13" s="79">
        <v>5</v>
      </c>
    </row>
    <row r="14" s="75" customFormat="1" ht="24.95" customHeight="1" spans="1:4">
      <c r="A14" s="17">
        <v>12</v>
      </c>
      <c r="B14" s="78" t="s">
        <v>48</v>
      </c>
      <c r="C14" s="17">
        <v>3</v>
      </c>
      <c r="D14" s="79">
        <v>5</v>
      </c>
    </row>
    <row r="15" s="75" customFormat="1" ht="24.95" customHeight="1" spans="1:4">
      <c r="A15" s="17">
        <v>13</v>
      </c>
      <c r="B15" s="78" t="s">
        <v>50</v>
      </c>
      <c r="C15" s="17">
        <v>0</v>
      </c>
      <c r="D15" s="79">
        <v>0</v>
      </c>
    </row>
    <row r="16" s="75" customFormat="1" ht="24.95" customHeight="1" spans="1:4">
      <c r="A16" s="17">
        <v>14</v>
      </c>
      <c r="B16" s="78" t="s">
        <v>52</v>
      </c>
      <c r="C16" s="17">
        <v>1</v>
      </c>
      <c r="D16" s="79">
        <v>2</v>
      </c>
    </row>
    <row r="17" s="75" customFormat="1" ht="24.95" customHeight="1" spans="1:4">
      <c r="A17" s="17">
        <v>15</v>
      </c>
      <c r="B17" s="78" t="s">
        <v>54</v>
      </c>
      <c r="C17" s="17">
        <v>3</v>
      </c>
      <c r="D17" s="79">
        <v>5</v>
      </c>
    </row>
    <row r="18" s="75" customFormat="1" ht="24.95" customHeight="1" spans="1:4">
      <c r="A18" s="17">
        <v>16</v>
      </c>
      <c r="B18" s="78" t="s">
        <v>56</v>
      </c>
      <c r="C18" s="17">
        <v>5</v>
      </c>
      <c r="D18" s="79">
        <v>5</v>
      </c>
    </row>
    <row r="19" s="75" customFormat="1" ht="24.95" customHeight="1" spans="1:4">
      <c r="A19" s="17">
        <v>17</v>
      </c>
      <c r="B19" s="78" t="s">
        <v>58</v>
      </c>
      <c r="C19" s="17">
        <v>3</v>
      </c>
      <c r="D19" s="79">
        <v>5</v>
      </c>
    </row>
    <row r="20" s="75" customFormat="1" ht="24.95" customHeight="1" spans="1:4">
      <c r="A20" s="17">
        <v>18</v>
      </c>
      <c r="B20" s="78" t="s">
        <v>60</v>
      </c>
      <c r="C20" s="17">
        <v>2</v>
      </c>
      <c r="D20" s="79">
        <v>4</v>
      </c>
    </row>
    <row r="21" s="75" customFormat="1" ht="24.95" customHeight="1" spans="1:4">
      <c r="A21" s="17">
        <v>19</v>
      </c>
      <c r="B21" s="78" t="s">
        <v>62</v>
      </c>
      <c r="C21" s="17">
        <v>3</v>
      </c>
      <c r="D21" s="79">
        <v>5</v>
      </c>
    </row>
    <row r="22" s="75" customFormat="1" ht="24.95" customHeight="1" spans="1:4">
      <c r="A22" s="17">
        <v>20</v>
      </c>
      <c r="B22" s="78" t="s">
        <v>64</v>
      </c>
      <c r="C22" s="17">
        <v>3</v>
      </c>
      <c r="D22" s="79">
        <v>5</v>
      </c>
    </row>
    <row r="23" s="75" customFormat="1" ht="24.95" customHeight="1" spans="1:4">
      <c r="A23" s="17">
        <v>21</v>
      </c>
      <c r="B23" s="78" t="s">
        <v>66</v>
      </c>
      <c r="C23" s="17">
        <v>2</v>
      </c>
      <c r="D23" s="79">
        <v>4</v>
      </c>
    </row>
  </sheetData>
  <mergeCells count="1">
    <mergeCell ref="A1:D1"/>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H3" sqref="H3"/>
    </sheetView>
  </sheetViews>
  <sheetFormatPr defaultColWidth="9" defaultRowHeight="30" customHeight="1" outlineLevelCol="5"/>
  <cols>
    <col min="1" max="1" width="13.25" style="63" customWidth="1"/>
    <col min="2" max="2" width="24.1296296296296" style="64" customWidth="1"/>
    <col min="3" max="3" width="12.75" style="64" customWidth="1"/>
    <col min="4" max="4" width="14.1296296296296" style="64" customWidth="1"/>
    <col min="5" max="5" width="20.8796296296296" style="65" customWidth="1"/>
    <col min="6" max="6" width="9" style="66"/>
    <col min="7" max="16384" width="9" style="65"/>
  </cols>
  <sheetData>
    <row r="1" customHeight="1" spans="1:6">
      <c r="A1" s="67" t="s">
        <v>114</v>
      </c>
      <c r="B1" s="67"/>
      <c r="C1" s="67"/>
      <c r="D1" s="67"/>
      <c r="E1" s="67"/>
      <c r="F1" s="67"/>
    </row>
    <row r="2" customHeight="1" spans="1:6">
      <c r="A2" s="68" t="s">
        <v>1</v>
      </c>
      <c r="B2" s="69" t="s">
        <v>2</v>
      </c>
      <c r="C2" s="69" t="s">
        <v>115</v>
      </c>
      <c r="D2" s="69" t="s">
        <v>116</v>
      </c>
      <c r="E2" s="70" t="s">
        <v>117</v>
      </c>
      <c r="F2" s="71" t="s">
        <v>70</v>
      </c>
    </row>
    <row r="3" customHeight="1" spans="1:6">
      <c r="A3" s="72">
        <v>1</v>
      </c>
      <c r="B3" s="61" t="s">
        <v>27</v>
      </c>
      <c r="C3" s="17" t="s">
        <v>28</v>
      </c>
      <c r="D3" s="17" t="s">
        <v>118</v>
      </c>
      <c r="E3" s="73">
        <f t="shared" ref="E3:E23" si="0">D3/C3</f>
        <v>0.511166253101737</v>
      </c>
      <c r="F3" s="74">
        <f t="shared" ref="F3:F23" si="1">E3*40</f>
        <v>20.4466501240695</v>
      </c>
    </row>
    <row r="4" customHeight="1" spans="1:6">
      <c r="A4" s="72">
        <v>2</v>
      </c>
      <c r="B4" s="4" t="s">
        <v>29</v>
      </c>
      <c r="C4" s="17" t="s">
        <v>30</v>
      </c>
      <c r="D4" s="17" t="s">
        <v>119</v>
      </c>
      <c r="E4" s="73">
        <f t="shared" si="0"/>
        <v>0.886861313868613</v>
      </c>
      <c r="F4" s="74">
        <f t="shared" si="1"/>
        <v>35.4744525547445</v>
      </c>
    </row>
    <row r="5" customHeight="1" spans="1:6">
      <c r="A5" s="72">
        <v>3</v>
      </c>
      <c r="B5" s="61" t="s">
        <v>31</v>
      </c>
      <c r="C5" s="17" t="s">
        <v>32</v>
      </c>
      <c r="D5" s="17" t="s">
        <v>120</v>
      </c>
      <c r="E5" s="73">
        <f t="shared" si="0"/>
        <v>0.868686868686869</v>
      </c>
      <c r="F5" s="74">
        <f t="shared" si="1"/>
        <v>34.7474747474747</v>
      </c>
    </row>
    <row r="6" customHeight="1" spans="1:6">
      <c r="A6" s="72">
        <v>4</v>
      </c>
      <c r="B6" s="61" t="s">
        <v>33</v>
      </c>
      <c r="C6" s="17" t="s">
        <v>34</v>
      </c>
      <c r="D6" s="17" t="s">
        <v>121</v>
      </c>
      <c r="E6" s="73">
        <f t="shared" si="0"/>
        <v>0.622327790973872</v>
      </c>
      <c r="F6" s="74">
        <f t="shared" si="1"/>
        <v>24.8931116389549</v>
      </c>
    </row>
    <row r="7" customHeight="1" spans="1:6">
      <c r="A7" s="72">
        <v>5</v>
      </c>
      <c r="B7" s="61" t="s">
        <v>35</v>
      </c>
      <c r="C7" s="17" t="s">
        <v>36</v>
      </c>
      <c r="D7" s="17" t="s">
        <v>122</v>
      </c>
      <c r="E7" s="73">
        <f t="shared" si="0"/>
        <v>0.483660130718954</v>
      </c>
      <c r="F7" s="74">
        <f t="shared" si="1"/>
        <v>19.3464052287582</v>
      </c>
    </row>
    <row r="8" customHeight="1" spans="1:6">
      <c r="A8" s="72">
        <v>6</v>
      </c>
      <c r="B8" s="61" t="s">
        <v>37</v>
      </c>
      <c r="C8" s="17" t="s">
        <v>38</v>
      </c>
      <c r="D8" s="17" t="s">
        <v>123</v>
      </c>
      <c r="E8" s="73">
        <f t="shared" si="0"/>
        <v>0.742081447963801</v>
      </c>
      <c r="F8" s="74">
        <f t="shared" si="1"/>
        <v>29.683257918552</v>
      </c>
    </row>
    <row r="9" customHeight="1" spans="1:6">
      <c r="A9" s="72">
        <v>7</v>
      </c>
      <c r="B9" s="61" t="s">
        <v>39</v>
      </c>
      <c r="C9" s="17" t="s">
        <v>40</v>
      </c>
      <c r="D9" s="17" t="s">
        <v>124</v>
      </c>
      <c r="E9" s="73">
        <f t="shared" si="0"/>
        <v>0.819444444444444</v>
      </c>
      <c r="F9" s="74">
        <f t="shared" si="1"/>
        <v>32.7777777777778</v>
      </c>
    </row>
    <row r="10" customHeight="1" spans="1:6">
      <c r="A10" s="72">
        <v>8</v>
      </c>
      <c r="B10" s="61" t="s">
        <v>41</v>
      </c>
      <c r="C10" s="17">
        <v>658</v>
      </c>
      <c r="D10" s="17" t="s">
        <v>125</v>
      </c>
      <c r="E10" s="73">
        <f t="shared" si="0"/>
        <v>0.759878419452888</v>
      </c>
      <c r="F10" s="74">
        <f t="shared" si="1"/>
        <v>30.3951367781155</v>
      </c>
    </row>
    <row r="11" customHeight="1" spans="1:6">
      <c r="A11" s="72">
        <v>9</v>
      </c>
      <c r="B11" s="61" t="s">
        <v>42</v>
      </c>
      <c r="C11" s="17" t="s">
        <v>43</v>
      </c>
      <c r="D11" s="17" t="s">
        <v>126</v>
      </c>
      <c r="E11" s="73">
        <f t="shared" si="0"/>
        <v>0.83371298405467</v>
      </c>
      <c r="F11" s="74">
        <f t="shared" si="1"/>
        <v>33.3485193621868</v>
      </c>
    </row>
    <row r="12" customHeight="1" spans="1:6">
      <c r="A12" s="72">
        <v>10</v>
      </c>
      <c r="B12" s="61" t="s">
        <v>97</v>
      </c>
      <c r="C12" s="17" t="s">
        <v>45</v>
      </c>
      <c r="D12" s="17" t="s">
        <v>127</v>
      </c>
      <c r="E12" s="73">
        <f t="shared" si="0"/>
        <v>0.546296296296296</v>
      </c>
      <c r="F12" s="74">
        <f t="shared" si="1"/>
        <v>21.8518518518519</v>
      </c>
    </row>
    <row r="13" customHeight="1" spans="1:6">
      <c r="A13" s="72">
        <v>11</v>
      </c>
      <c r="B13" s="61" t="s">
        <v>46</v>
      </c>
      <c r="C13" s="17" t="s">
        <v>47</v>
      </c>
      <c r="D13" s="17" t="s">
        <v>128</v>
      </c>
      <c r="E13" s="73">
        <f t="shared" si="0"/>
        <v>0.695804195804196</v>
      </c>
      <c r="F13" s="74">
        <f t="shared" si="1"/>
        <v>27.8321678321678</v>
      </c>
    </row>
    <row r="14" customHeight="1" spans="1:6">
      <c r="A14" s="72">
        <v>12</v>
      </c>
      <c r="B14" s="61" t="s">
        <v>48</v>
      </c>
      <c r="C14" s="17" t="s">
        <v>49</v>
      </c>
      <c r="D14" s="17" t="s">
        <v>129</v>
      </c>
      <c r="E14" s="73">
        <f t="shared" si="0"/>
        <v>0.760162601626016</v>
      </c>
      <c r="F14" s="74">
        <f t="shared" si="1"/>
        <v>30.4065040650407</v>
      </c>
    </row>
    <row r="15" customHeight="1" spans="1:6">
      <c r="A15" s="72">
        <v>13</v>
      </c>
      <c r="B15" s="61" t="s">
        <v>50</v>
      </c>
      <c r="C15" s="17" t="s">
        <v>51</v>
      </c>
      <c r="D15" s="17" t="s">
        <v>130</v>
      </c>
      <c r="E15" s="73">
        <f t="shared" si="0"/>
        <v>0.801261829652997</v>
      </c>
      <c r="F15" s="74">
        <f t="shared" si="1"/>
        <v>32.0504731861199</v>
      </c>
    </row>
    <row r="16" customHeight="1" spans="1:6">
      <c r="A16" s="72">
        <v>14</v>
      </c>
      <c r="B16" s="61" t="s">
        <v>52</v>
      </c>
      <c r="C16" s="17" t="s">
        <v>53</v>
      </c>
      <c r="D16" s="17" t="s">
        <v>131</v>
      </c>
      <c r="E16" s="73">
        <f t="shared" si="0"/>
        <v>0.79746835443038</v>
      </c>
      <c r="F16" s="74">
        <f t="shared" si="1"/>
        <v>31.8987341772152</v>
      </c>
    </row>
    <row r="17" customHeight="1" spans="1:6">
      <c r="A17" s="72">
        <v>15</v>
      </c>
      <c r="B17" s="61" t="s">
        <v>54</v>
      </c>
      <c r="C17" s="17" t="s">
        <v>55</v>
      </c>
      <c r="D17" s="17" t="s">
        <v>132</v>
      </c>
      <c r="E17" s="73">
        <f t="shared" si="0"/>
        <v>0.851612903225806</v>
      </c>
      <c r="F17" s="74">
        <f t="shared" si="1"/>
        <v>34.0645161290323</v>
      </c>
    </row>
    <row r="18" customHeight="1" spans="1:6">
      <c r="A18" s="72">
        <v>16</v>
      </c>
      <c r="B18" s="61" t="s">
        <v>56</v>
      </c>
      <c r="C18" s="17" t="s">
        <v>57</v>
      </c>
      <c r="D18" s="17" t="s">
        <v>133</v>
      </c>
      <c r="E18" s="73">
        <f t="shared" si="0"/>
        <v>0.772079772079772</v>
      </c>
      <c r="F18" s="74">
        <f t="shared" si="1"/>
        <v>30.8831908831909</v>
      </c>
    </row>
    <row r="19" customHeight="1" spans="1:6">
      <c r="A19" s="72">
        <v>17</v>
      </c>
      <c r="B19" s="61" t="s">
        <v>58</v>
      </c>
      <c r="C19" s="17" t="s">
        <v>59</v>
      </c>
      <c r="D19" s="17" t="s">
        <v>134</v>
      </c>
      <c r="E19" s="73">
        <f t="shared" si="0"/>
        <v>0.583673469387755</v>
      </c>
      <c r="F19" s="74">
        <f t="shared" si="1"/>
        <v>23.3469387755102</v>
      </c>
    </row>
    <row r="20" customHeight="1" spans="1:6">
      <c r="A20" s="72">
        <v>18</v>
      </c>
      <c r="B20" s="61" t="s">
        <v>60</v>
      </c>
      <c r="C20" s="17" t="s">
        <v>61</v>
      </c>
      <c r="D20" s="17" t="s">
        <v>135</v>
      </c>
      <c r="E20" s="73">
        <f t="shared" si="0"/>
        <v>0.865482233502538</v>
      </c>
      <c r="F20" s="74">
        <f t="shared" si="1"/>
        <v>34.6192893401015</v>
      </c>
    </row>
    <row r="21" customHeight="1" spans="1:6">
      <c r="A21" s="72">
        <v>19</v>
      </c>
      <c r="B21" s="61" t="s">
        <v>62</v>
      </c>
      <c r="C21" s="17" t="s">
        <v>63</v>
      </c>
      <c r="D21" s="17" t="s">
        <v>136</v>
      </c>
      <c r="E21" s="73">
        <f t="shared" si="0"/>
        <v>0.606481481481482</v>
      </c>
      <c r="F21" s="74">
        <f t="shared" si="1"/>
        <v>24.2592592592593</v>
      </c>
    </row>
    <row r="22" customHeight="1" spans="1:6">
      <c r="A22" s="72">
        <v>20</v>
      </c>
      <c r="B22" s="61" t="s">
        <v>64</v>
      </c>
      <c r="C22" s="17" t="s">
        <v>65</v>
      </c>
      <c r="D22" s="17" t="s">
        <v>137</v>
      </c>
      <c r="E22" s="73">
        <f t="shared" si="0"/>
        <v>0.875912408759124</v>
      </c>
      <c r="F22" s="74">
        <f t="shared" si="1"/>
        <v>35.036496350365</v>
      </c>
    </row>
    <row r="23" customHeight="1" spans="1:6">
      <c r="A23" s="72">
        <v>21</v>
      </c>
      <c r="B23" s="61" t="s">
        <v>66</v>
      </c>
      <c r="C23" s="17" t="s">
        <v>67</v>
      </c>
      <c r="D23" s="17" t="s">
        <v>138</v>
      </c>
      <c r="E23" s="73">
        <f t="shared" si="0"/>
        <v>0.875305623471883</v>
      </c>
      <c r="F23" s="74">
        <f t="shared" si="1"/>
        <v>35.0122249388753</v>
      </c>
    </row>
  </sheetData>
  <sortState ref="A3:F23">
    <sortCondition ref="B3:B23"/>
  </sortState>
  <mergeCells count="1">
    <mergeCell ref="A1:F1"/>
  </mergeCells>
  <pageMargins left="0.7" right="0.7" top="0.75" bottom="0.75" header="0.3" footer="0.3"/>
  <pageSetup paperSize="9" orientation="landscape" horizontalDpi="2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H12" sqref="H12"/>
    </sheetView>
  </sheetViews>
  <sheetFormatPr defaultColWidth="9" defaultRowHeight="24.95" customHeight="1" outlineLevelCol="5"/>
  <cols>
    <col min="1" max="1" width="6" customWidth="1"/>
    <col min="2" max="2" width="25" customWidth="1"/>
    <col min="3" max="3" width="12.6296296296296" customWidth="1"/>
    <col min="4" max="4" width="19.6296296296296" customWidth="1"/>
    <col min="5" max="5" width="12.6296296296296" customWidth="1"/>
    <col min="6" max="6" width="7.5" customWidth="1"/>
  </cols>
  <sheetData>
    <row r="1" ht="36" customHeight="1" spans="1:6">
      <c r="A1" s="13" t="s">
        <v>139</v>
      </c>
      <c r="B1" s="13"/>
      <c r="C1" s="13"/>
      <c r="D1" s="13"/>
      <c r="E1" s="13"/>
      <c r="F1" s="13"/>
    </row>
    <row r="2" customHeight="1" spans="1:6">
      <c r="A2" s="14" t="s">
        <v>1</v>
      </c>
      <c r="B2" s="15" t="s">
        <v>2</v>
      </c>
      <c r="C2" s="15" t="s">
        <v>140</v>
      </c>
      <c r="D2" s="15" t="s">
        <v>141</v>
      </c>
      <c r="E2" s="15" t="s">
        <v>142</v>
      </c>
      <c r="F2" s="14" t="s">
        <v>70</v>
      </c>
    </row>
    <row r="3" customHeight="1" spans="1:6">
      <c r="A3" s="17">
        <v>1</v>
      </c>
      <c r="B3" s="18" t="s">
        <v>27</v>
      </c>
      <c r="C3" s="19" t="s">
        <v>28</v>
      </c>
      <c r="D3" s="19">
        <v>371</v>
      </c>
      <c r="E3" s="20">
        <f t="shared" ref="E3:E23" si="0">D3/C3</f>
        <v>0.920595533498759</v>
      </c>
      <c r="F3" s="30">
        <v>18.4119106699752</v>
      </c>
    </row>
    <row r="4" customHeight="1" spans="1:6">
      <c r="A4" s="17">
        <v>2</v>
      </c>
      <c r="B4" s="4" t="s">
        <v>29</v>
      </c>
      <c r="C4" s="19" t="s">
        <v>30</v>
      </c>
      <c r="D4" s="19">
        <v>266</v>
      </c>
      <c r="E4" s="20">
        <f t="shared" si="0"/>
        <v>0.970802919708029</v>
      </c>
      <c r="F4" s="30">
        <v>19.4160583941606</v>
      </c>
    </row>
    <row r="5" customHeight="1" spans="1:6">
      <c r="A5" s="17">
        <v>3</v>
      </c>
      <c r="B5" s="18" t="s">
        <v>31</v>
      </c>
      <c r="C5" s="19" t="s">
        <v>32</v>
      </c>
      <c r="D5" s="19">
        <v>277</v>
      </c>
      <c r="E5" s="20">
        <f t="shared" si="0"/>
        <v>0.932659932659933</v>
      </c>
      <c r="F5" s="30">
        <v>18.6531986531987</v>
      </c>
    </row>
    <row r="6" customHeight="1" spans="1:6">
      <c r="A6" s="17">
        <v>4</v>
      </c>
      <c r="B6" s="18" t="s">
        <v>33</v>
      </c>
      <c r="C6" s="19" t="s">
        <v>34</v>
      </c>
      <c r="D6" s="19">
        <v>731</v>
      </c>
      <c r="E6" s="20">
        <f t="shared" si="0"/>
        <v>0.868171021377672</v>
      </c>
      <c r="F6" s="30">
        <v>17.3634204275534</v>
      </c>
    </row>
    <row r="7" customHeight="1" spans="1:6">
      <c r="A7" s="17">
        <v>5</v>
      </c>
      <c r="B7" s="18" t="s">
        <v>35</v>
      </c>
      <c r="C7" s="19" t="s">
        <v>36</v>
      </c>
      <c r="D7" s="19">
        <v>150</v>
      </c>
      <c r="E7" s="20">
        <f t="shared" si="0"/>
        <v>0.980392156862745</v>
      </c>
      <c r="F7" s="30">
        <v>19.6078431372549</v>
      </c>
    </row>
    <row r="8" customHeight="1" spans="1:6">
      <c r="A8" s="17">
        <v>6</v>
      </c>
      <c r="B8" s="18" t="s">
        <v>37</v>
      </c>
      <c r="C8" s="19" t="s">
        <v>38</v>
      </c>
      <c r="D8" s="19">
        <v>209</v>
      </c>
      <c r="E8" s="20">
        <f t="shared" si="0"/>
        <v>0.945701357466063</v>
      </c>
      <c r="F8" s="30">
        <v>18.9140271493213</v>
      </c>
    </row>
    <row r="9" customHeight="1" spans="1:6">
      <c r="A9" s="17">
        <v>7</v>
      </c>
      <c r="B9" s="18" t="s">
        <v>39</v>
      </c>
      <c r="C9" s="19" t="s">
        <v>40</v>
      </c>
      <c r="D9" s="19">
        <v>532</v>
      </c>
      <c r="E9" s="20">
        <f t="shared" si="0"/>
        <v>0.923611111111111</v>
      </c>
      <c r="F9" s="30">
        <v>18.4722222222222</v>
      </c>
    </row>
    <row r="10" customHeight="1" spans="1:6">
      <c r="A10" s="17">
        <v>8</v>
      </c>
      <c r="B10" s="18" t="s">
        <v>41</v>
      </c>
      <c r="C10" s="19">
        <v>658</v>
      </c>
      <c r="D10" s="19">
        <v>596</v>
      </c>
      <c r="E10" s="20">
        <f t="shared" si="0"/>
        <v>0.905775075987842</v>
      </c>
      <c r="F10" s="30">
        <v>18.1155015197568</v>
      </c>
    </row>
    <row r="11" customHeight="1" spans="1:6">
      <c r="A11" s="17">
        <v>9</v>
      </c>
      <c r="B11" s="18" t="s">
        <v>42</v>
      </c>
      <c r="C11" s="19" t="s">
        <v>43</v>
      </c>
      <c r="D11" s="19">
        <v>400</v>
      </c>
      <c r="E11" s="20">
        <f t="shared" si="0"/>
        <v>0.911161731207289</v>
      </c>
      <c r="F11" s="30">
        <v>18.2232346241458</v>
      </c>
    </row>
    <row r="12" customHeight="1" spans="1:6">
      <c r="A12" s="17">
        <v>10</v>
      </c>
      <c r="B12" s="18" t="s">
        <v>44</v>
      </c>
      <c r="C12" s="19" t="s">
        <v>45</v>
      </c>
      <c r="D12" s="19">
        <v>389</v>
      </c>
      <c r="E12" s="20">
        <f t="shared" si="0"/>
        <v>0.900462962962963</v>
      </c>
      <c r="F12" s="30">
        <v>18.0092592592593</v>
      </c>
    </row>
    <row r="13" customHeight="1" spans="1:6">
      <c r="A13" s="17">
        <v>11</v>
      </c>
      <c r="B13" s="18" t="s">
        <v>46</v>
      </c>
      <c r="C13" s="19" t="s">
        <v>47</v>
      </c>
      <c r="D13" s="19">
        <v>779</v>
      </c>
      <c r="E13" s="20">
        <f t="shared" si="0"/>
        <v>0.907925407925408</v>
      </c>
      <c r="F13" s="30">
        <v>18.1585081585082</v>
      </c>
    </row>
    <row r="14" customHeight="1" spans="1:6">
      <c r="A14" s="17">
        <v>12</v>
      </c>
      <c r="B14" s="18" t="s">
        <v>48</v>
      </c>
      <c r="C14" s="19" t="s">
        <v>49</v>
      </c>
      <c r="D14" s="19">
        <v>222</v>
      </c>
      <c r="E14" s="20">
        <f t="shared" si="0"/>
        <v>0.902439024390244</v>
      </c>
      <c r="F14" s="30">
        <v>18.0487804878049</v>
      </c>
    </row>
    <row r="15" customHeight="1" spans="1:6">
      <c r="A15" s="17">
        <v>13</v>
      </c>
      <c r="B15" s="18" t="s">
        <v>50</v>
      </c>
      <c r="C15" s="19" t="s">
        <v>51</v>
      </c>
      <c r="D15" s="19">
        <v>285</v>
      </c>
      <c r="E15" s="20">
        <f t="shared" si="0"/>
        <v>0.899053627760252</v>
      </c>
      <c r="F15" s="30">
        <v>17.981072555205</v>
      </c>
    </row>
    <row r="16" customHeight="1" spans="1:6">
      <c r="A16" s="17">
        <v>14</v>
      </c>
      <c r="B16" s="18" t="s">
        <v>52</v>
      </c>
      <c r="C16" s="19" t="s">
        <v>53</v>
      </c>
      <c r="D16" s="19">
        <v>220</v>
      </c>
      <c r="E16" s="20">
        <f t="shared" si="0"/>
        <v>0.928270042194093</v>
      </c>
      <c r="F16" s="30">
        <v>18.5654008438819</v>
      </c>
    </row>
    <row r="17" customHeight="1" spans="1:6">
      <c r="A17" s="17">
        <v>15</v>
      </c>
      <c r="B17" s="18" t="s">
        <v>54</v>
      </c>
      <c r="C17" s="19" t="s">
        <v>55</v>
      </c>
      <c r="D17" s="19">
        <v>574</v>
      </c>
      <c r="E17" s="20">
        <f t="shared" si="0"/>
        <v>0.925806451612903</v>
      </c>
      <c r="F17" s="30">
        <v>18.5161290322581</v>
      </c>
    </row>
    <row r="18" customHeight="1" spans="1:6">
      <c r="A18" s="17">
        <v>16</v>
      </c>
      <c r="B18" s="18" t="s">
        <v>56</v>
      </c>
      <c r="C18" s="19" t="s">
        <v>57</v>
      </c>
      <c r="D18" s="19">
        <v>320</v>
      </c>
      <c r="E18" s="20">
        <f t="shared" si="0"/>
        <v>0.911680911680912</v>
      </c>
      <c r="F18" s="30">
        <v>18.2336182336182</v>
      </c>
    </row>
    <row r="19" customHeight="1" spans="1:6">
      <c r="A19" s="17">
        <v>17</v>
      </c>
      <c r="B19" s="18" t="s">
        <v>58</v>
      </c>
      <c r="C19" s="19" t="s">
        <v>59</v>
      </c>
      <c r="D19" s="19">
        <v>210</v>
      </c>
      <c r="E19" s="20">
        <f t="shared" si="0"/>
        <v>0.857142857142857</v>
      </c>
      <c r="F19" s="30">
        <v>17.1428571428571</v>
      </c>
    </row>
    <row r="20" customHeight="1" spans="1:6">
      <c r="A20" s="17">
        <v>18</v>
      </c>
      <c r="B20" s="18" t="s">
        <v>60</v>
      </c>
      <c r="C20" s="19" t="s">
        <v>61</v>
      </c>
      <c r="D20" s="19">
        <v>363</v>
      </c>
      <c r="E20" s="20">
        <f t="shared" si="0"/>
        <v>0.921319796954315</v>
      </c>
      <c r="F20" s="30">
        <v>18.4263959390863</v>
      </c>
    </row>
    <row r="21" customHeight="1" spans="1:6">
      <c r="A21" s="17">
        <v>19</v>
      </c>
      <c r="B21" s="18" t="s">
        <v>62</v>
      </c>
      <c r="C21" s="19" t="s">
        <v>63</v>
      </c>
      <c r="D21" s="19">
        <v>198</v>
      </c>
      <c r="E21" s="20">
        <f t="shared" si="0"/>
        <v>0.916666666666667</v>
      </c>
      <c r="F21" s="30">
        <v>18.3333333333333</v>
      </c>
    </row>
    <row r="22" customHeight="1" spans="1:6">
      <c r="A22" s="17">
        <v>20</v>
      </c>
      <c r="B22" s="18" t="s">
        <v>64</v>
      </c>
      <c r="C22" s="19" t="s">
        <v>65</v>
      </c>
      <c r="D22" s="19">
        <v>131</v>
      </c>
      <c r="E22" s="20">
        <f t="shared" si="0"/>
        <v>0.956204379562044</v>
      </c>
      <c r="F22" s="30">
        <v>19.1240875912409</v>
      </c>
    </row>
    <row r="23" customHeight="1" spans="1:6">
      <c r="A23" s="17">
        <v>21</v>
      </c>
      <c r="B23" s="18" t="s">
        <v>66</v>
      </c>
      <c r="C23" s="19" t="s">
        <v>67</v>
      </c>
      <c r="D23" s="19">
        <v>397</v>
      </c>
      <c r="E23" s="20">
        <f t="shared" si="0"/>
        <v>0.970660146699266</v>
      </c>
      <c r="F23" s="30">
        <v>19.4132029339853</v>
      </c>
    </row>
    <row r="24" customHeight="1" spans="1:6">
      <c r="A24" s="23"/>
      <c r="B24" s="23"/>
      <c r="C24" s="23"/>
      <c r="D24" s="23"/>
      <c r="E24" s="23"/>
      <c r="F24" s="23"/>
    </row>
  </sheetData>
  <mergeCells count="1">
    <mergeCell ref="A1:F1"/>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3"/>
  <sheetViews>
    <sheetView topLeftCell="A23" workbookViewId="0">
      <selection activeCell="O18" sqref="O18"/>
    </sheetView>
  </sheetViews>
  <sheetFormatPr defaultColWidth="8" defaultRowHeight="12"/>
  <cols>
    <col min="1" max="1" width="7.5" style="23" customWidth="1"/>
    <col min="2" max="2" width="24.8796296296296" style="23" customWidth="1"/>
    <col min="3" max="7" width="19.5" style="22" customWidth="1"/>
    <col min="8" max="8" width="12.6296296296296" style="23" customWidth="1"/>
    <col min="9" max="9" width="10.8796296296296" style="23" customWidth="1"/>
    <col min="10" max="16384" width="8" style="23"/>
  </cols>
  <sheetData>
    <row r="1" ht="33.75" customHeight="1" spans="1:9">
      <c r="A1" s="24" t="s">
        <v>143</v>
      </c>
      <c r="B1" s="24"/>
      <c r="C1" s="24"/>
      <c r="D1" s="24"/>
      <c r="E1" s="24"/>
      <c r="F1" s="24"/>
      <c r="G1" s="24"/>
      <c r="H1" s="24"/>
      <c r="I1" s="24"/>
    </row>
    <row r="2" s="22" customFormat="1" ht="36" customHeight="1" spans="1:9">
      <c r="A2" s="25" t="s">
        <v>1</v>
      </c>
      <c r="B2" s="26" t="s">
        <v>2</v>
      </c>
      <c r="C2" s="26" t="s">
        <v>144</v>
      </c>
      <c r="D2" s="26" t="s">
        <v>145</v>
      </c>
      <c r="E2" s="26" t="s">
        <v>146</v>
      </c>
      <c r="F2" s="26" t="s">
        <v>147</v>
      </c>
      <c r="G2" s="26" t="s">
        <v>148</v>
      </c>
      <c r="H2" s="26" t="s">
        <v>149</v>
      </c>
      <c r="I2" s="50" t="s">
        <v>150</v>
      </c>
    </row>
    <row r="3" ht="20.1" customHeight="1" spans="1:9">
      <c r="A3" s="17">
        <v>1</v>
      </c>
      <c r="B3" s="18" t="s">
        <v>27</v>
      </c>
      <c r="C3" s="27">
        <v>0</v>
      </c>
      <c r="D3" s="28">
        <v>0</v>
      </c>
      <c r="E3" s="29">
        <v>2.347841191067</v>
      </c>
      <c r="F3" s="27">
        <v>20</v>
      </c>
      <c r="G3" s="27">
        <v>0</v>
      </c>
      <c r="H3" s="30">
        <v>22.347841191067</v>
      </c>
      <c r="I3" s="21">
        <v>4.4695682382134</v>
      </c>
    </row>
    <row r="4" ht="20.1" customHeight="1" spans="1:9">
      <c r="A4" s="17">
        <v>2</v>
      </c>
      <c r="B4" s="4" t="s">
        <v>29</v>
      </c>
      <c r="C4" s="27">
        <v>4.82</v>
      </c>
      <c r="D4" s="28">
        <v>3.43795620437956</v>
      </c>
      <c r="E4" s="29">
        <v>2.52715328467153</v>
      </c>
      <c r="F4" s="27">
        <v>19.0340145985402</v>
      </c>
      <c r="G4" s="27">
        <v>20</v>
      </c>
      <c r="H4" s="30">
        <v>49.8191240875912</v>
      </c>
      <c r="I4" s="21">
        <v>9.96382481751825</v>
      </c>
    </row>
    <row r="5" ht="20.1" customHeight="1" spans="1:9">
      <c r="A5" s="17">
        <v>3</v>
      </c>
      <c r="B5" s="18" t="s">
        <v>31</v>
      </c>
      <c r="C5" s="27">
        <v>10.42</v>
      </c>
      <c r="D5" s="28">
        <v>11.956228956229</v>
      </c>
      <c r="E5" s="29">
        <v>8.40343434343434</v>
      </c>
      <c r="F5" s="27">
        <v>0</v>
      </c>
      <c r="G5" s="27">
        <v>20</v>
      </c>
      <c r="H5" s="30">
        <v>50.7796632996633</v>
      </c>
      <c r="I5" s="21">
        <v>10.1559326599327</v>
      </c>
    </row>
    <row r="6" ht="20.1" customHeight="1" spans="1:9">
      <c r="A6" s="17">
        <v>4</v>
      </c>
      <c r="B6" s="18" t="s">
        <v>33</v>
      </c>
      <c r="C6" s="27">
        <v>19.44</v>
      </c>
      <c r="D6" s="28">
        <v>17.6793349168646</v>
      </c>
      <c r="E6" s="29">
        <v>13.9649881235154</v>
      </c>
      <c r="F6" s="27">
        <v>10.2488836104513</v>
      </c>
      <c r="G6" s="27">
        <v>0</v>
      </c>
      <c r="H6" s="30">
        <v>61.3332066508314</v>
      </c>
      <c r="I6" s="21">
        <v>12.2666413301663</v>
      </c>
    </row>
    <row r="7" ht="20.1" customHeight="1" spans="1:9">
      <c r="A7" s="17">
        <v>5</v>
      </c>
      <c r="B7" s="18" t="s">
        <v>35</v>
      </c>
      <c r="C7" s="27">
        <v>0</v>
      </c>
      <c r="D7" s="28">
        <v>0</v>
      </c>
      <c r="E7" s="29">
        <v>20</v>
      </c>
      <c r="F7" s="27">
        <v>20</v>
      </c>
      <c r="G7" s="27">
        <v>0</v>
      </c>
      <c r="H7" s="30">
        <v>40</v>
      </c>
      <c r="I7" s="21">
        <v>8</v>
      </c>
    </row>
    <row r="8" ht="20.1" customHeight="1" spans="1:9">
      <c r="A8" s="17">
        <v>6</v>
      </c>
      <c r="B8" s="18" t="s">
        <v>37</v>
      </c>
      <c r="C8" s="27">
        <v>0</v>
      </c>
      <c r="D8" s="28">
        <v>0</v>
      </c>
      <c r="E8" s="29">
        <v>0</v>
      </c>
      <c r="F8" s="27">
        <v>0</v>
      </c>
      <c r="G8" s="27">
        <v>10.3762895927602</v>
      </c>
      <c r="H8" s="30">
        <v>10.3762895927602</v>
      </c>
      <c r="I8" s="21">
        <v>2.07525791855204</v>
      </c>
    </row>
    <row r="9" ht="20.1" customHeight="1" spans="1:9">
      <c r="A9" s="17">
        <v>7</v>
      </c>
      <c r="B9" s="18" t="s">
        <v>39</v>
      </c>
      <c r="C9" s="27">
        <v>20</v>
      </c>
      <c r="D9" s="28">
        <v>20</v>
      </c>
      <c r="E9" s="29">
        <v>20</v>
      </c>
      <c r="F9" s="27">
        <v>20</v>
      </c>
      <c r="G9" s="27">
        <v>20</v>
      </c>
      <c r="H9" s="30">
        <v>100</v>
      </c>
      <c r="I9" s="21">
        <v>20</v>
      </c>
    </row>
    <row r="10" ht="20.1" customHeight="1" spans="1:9">
      <c r="A10" s="17">
        <v>8</v>
      </c>
      <c r="B10" s="18" t="s">
        <v>41</v>
      </c>
      <c r="C10" s="27">
        <v>20</v>
      </c>
      <c r="D10" s="28">
        <v>20</v>
      </c>
      <c r="E10" s="29">
        <v>20</v>
      </c>
      <c r="F10" s="27">
        <v>20</v>
      </c>
      <c r="G10" s="27">
        <v>13.9356838905775</v>
      </c>
      <c r="H10" s="30">
        <v>93.9356838905775</v>
      </c>
      <c r="I10" s="21">
        <v>18.7871367781155</v>
      </c>
    </row>
    <row r="11" ht="20.1" customHeight="1" spans="1:9">
      <c r="A11" s="17">
        <v>9</v>
      </c>
      <c r="B11" s="18" t="s">
        <v>42</v>
      </c>
      <c r="C11" s="27">
        <v>20</v>
      </c>
      <c r="D11" s="28">
        <v>20</v>
      </c>
      <c r="E11" s="29">
        <v>20</v>
      </c>
      <c r="F11" s="27">
        <v>20</v>
      </c>
      <c r="G11" s="27">
        <v>20</v>
      </c>
      <c r="H11" s="30">
        <v>100</v>
      </c>
      <c r="I11" s="21">
        <v>20</v>
      </c>
    </row>
    <row r="12" ht="20.1" customHeight="1" spans="1:9">
      <c r="A12" s="17">
        <v>10</v>
      </c>
      <c r="B12" s="18" t="s">
        <v>44</v>
      </c>
      <c r="C12" s="27">
        <v>2.72</v>
      </c>
      <c r="D12" s="28">
        <v>0</v>
      </c>
      <c r="E12" s="29">
        <v>0</v>
      </c>
      <c r="F12" s="27">
        <v>0</v>
      </c>
      <c r="G12" s="27">
        <v>0</v>
      </c>
      <c r="H12" s="30">
        <v>2.72</v>
      </c>
      <c r="I12" s="21">
        <v>0.544</v>
      </c>
    </row>
    <row r="13" ht="20.1" customHeight="1" spans="1:9">
      <c r="A13" s="17">
        <v>11</v>
      </c>
      <c r="B13" s="18" t="s">
        <v>46</v>
      </c>
      <c r="C13" s="27">
        <v>8.16871794871795</v>
      </c>
      <c r="D13" s="28">
        <v>11.4382284382284</v>
      </c>
      <c r="E13" s="29">
        <v>9.72433566433567</v>
      </c>
      <c r="F13" s="27">
        <v>1.60424242424243</v>
      </c>
      <c r="G13" s="27">
        <v>1.12083916083917</v>
      </c>
      <c r="H13" s="30">
        <v>32.0563636363637</v>
      </c>
      <c r="I13" s="21">
        <v>6.41127272727273</v>
      </c>
    </row>
    <row r="14" ht="20.1" customHeight="1" spans="1:9">
      <c r="A14" s="17">
        <v>12</v>
      </c>
      <c r="B14" s="18" t="s">
        <v>48</v>
      </c>
      <c r="C14" s="27">
        <v>4.85414634146341</v>
      </c>
      <c r="D14" s="28">
        <v>0</v>
      </c>
      <c r="E14" s="29">
        <v>0</v>
      </c>
      <c r="F14" s="27">
        <v>0</v>
      </c>
      <c r="G14" s="27">
        <v>13.9925203252033</v>
      </c>
      <c r="H14" s="30">
        <v>18.8466666666667</v>
      </c>
      <c r="I14" s="21">
        <v>3.76933333333333</v>
      </c>
    </row>
    <row r="15" ht="20.1" customHeight="1" spans="1:9">
      <c r="A15" s="17">
        <v>13</v>
      </c>
      <c r="B15" s="18" t="s">
        <v>50</v>
      </c>
      <c r="C15" s="27">
        <v>8.51652996845426</v>
      </c>
      <c r="D15" s="28">
        <v>6.97476340694006</v>
      </c>
      <c r="E15" s="29">
        <v>1.18933753943218</v>
      </c>
      <c r="F15" s="27">
        <v>0</v>
      </c>
      <c r="G15" s="27">
        <v>20</v>
      </c>
      <c r="H15" s="30">
        <v>36.6806309148265</v>
      </c>
      <c r="I15" s="21">
        <v>7.3361261829653</v>
      </c>
    </row>
    <row r="16" ht="20.1" customHeight="1" spans="1:9">
      <c r="A16" s="17">
        <v>14</v>
      </c>
      <c r="B16" s="18" t="s">
        <v>52</v>
      </c>
      <c r="C16" s="27">
        <v>0</v>
      </c>
      <c r="D16" s="28">
        <v>0</v>
      </c>
      <c r="E16" s="29">
        <v>0</v>
      </c>
      <c r="F16" s="27">
        <v>7.28126582278481</v>
      </c>
      <c r="G16" s="27">
        <v>20</v>
      </c>
      <c r="H16" s="30">
        <v>27.2812658227848</v>
      </c>
      <c r="I16" s="21">
        <v>5.45625316455696</v>
      </c>
    </row>
    <row r="17" ht="20.1" customHeight="1" spans="1:9">
      <c r="A17" s="17">
        <v>15</v>
      </c>
      <c r="B17" s="18" t="s">
        <v>54</v>
      </c>
      <c r="C17" s="27">
        <v>3.77</v>
      </c>
      <c r="D17" s="28">
        <v>7.51612903225806</v>
      </c>
      <c r="E17" s="29">
        <v>3.73741935483871</v>
      </c>
      <c r="F17" s="27">
        <v>15.6316129032258</v>
      </c>
      <c r="G17" s="27">
        <v>20</v>
      </c>
      <c r="H17" s="30">
        <v>50.6551612903226</v>
      </c>
      <c r="I17" s="21">
        <v>10.1310322580645</v>
      </c>
    </row>
    <row r="18" ht="20.1" customHeight="1" spans="1:9">
      <c r="A18" s="17">
        <v>16</v>
      </c>
      <c r="B18" s="18" t="s">
        <v>56</v>
      </c>
      <c r="C18" s="27">
        <v>0</v>
      </c>
      <c r="D18" s="28">
        <v>0</v>
      </c>
      <c r="E18" s="29">
        <v>20</v>
      </c>
      <c r="F18" s="27">
        <v>20</v>
      </c>
      <c r="G18" s="27">
        <v>16.3759544159544</v>
      </c>
      <c r="H18" s="30">
        <v>56.3759544159544</v>
      </c>
      <c r="I18" s="21">
        <v>11.2751908831909</v>
      </c>
    </row>
    <row r="19" ht="20.1" customHeight="1" spans="1:9">
      <c r="A19" s="17">
        <v>17</v>
      </c>
      <c r="B19" s="18" t="s">
        <v>58</v>
      </c>
      <c r="C19" s="27">
        <v>0</v>
      </c>
      <c r="D19" s="28">
        <v>0</v>
      </c>
      <c r="E19" s="29">
        <v>0</v>
      </c>
      <c r="F19" s="27">
        <v>0.812653061224491</v>
      </c>
      <c r="G19" s="27">
        <v>0</v>
      </c>
      <c r="H19" s="30">
        <v>0.812653061224491</v>
      </c>
      <c r="I19" s="21">
        <v>0.162530612244898</v>
      </c>
    </row>
    <row r="20" ht="20.1" customHeight="1" spans="1:9">
      <c r="A20" s="17">
        <v>18</v>
      </c>
      <c r="B20" s="18" t="s">
        <v>60</v>
      </c>
      <c r="C20" s="27">
        <v>0</v>
      </c>
      <c r="D20" s="28">
        <v>0</v>
      </c>
      <c r="E20" s="29">
        <v>0</v>
      </c>
      <c r="F20" s="27">
        <v>0</v>
      </c>
      <c r="G20" s="27">
        <v>20</v>
      </c>
      <c r="H20" s="30">
        <v>20</v>
      </c>
      <c r="I20" s="21">
        <v>4</v>
      </c>
    </row>
    <row r="21" ht="20.1" customHeight="1" spans="1:9">
      <c r="A21" s="17">
        <v>19</v>
      </c>
      <c r="B21" s="18" t="s">
        <v>62</v>
      </c>
      <c r="C21" s="27">
        <v>2.26</v>
      </c>
      <c r="D21" s="28">
        <v>0</v>
      </c>
      <c r="E21" s="29">
        <v>0</v>
      </c>
      <c r="F21" s="27">
        <v>0</v>
      </c>
      <c r="G21" s="27">
        <v>0</v>
      </c>
      <c r="H21" s="30">
        <v>2.26</v>
      </c>
      <c r="I21" s="21">
        <v>0.452</v>
      </c>
    </row>
    <row r="22" ht="20.1" customHeight="1" spans="1:9">
      <c r="A22" s="17">
        <v>20</v>
      </c>
      <c r="B22" s="18" t="s">
        <v>64</v>
      </c>
      <c r="C22" s="27">
        <v>1.9</v>
      </c>
      <c r="D22" s="28">
        <v>0</v>
      </c>
      <c r="E22" s="29">
        <v>0</v>
      </c>
      <c r="F22" s="27">
        <v>0</v>
      </c>
      <c r="G22" s="27">
        <v>20</v>
      </c>
      <c r="H22" s="30">
        <v>21.9</v>
      </c>
      <c r="I22" s="21">
        <v>4.38</v>
      </c>
    </row>
    <row r="23" ht="20.1" customHeight="1" spans="1:9">
      <c r="A23" s="17">
        <v>21</v>
      </c>
      <c r="B23" s="18" t="s">
        <v>66</v>
      </c>
      <c r="C23" s="27">
        <v>0</v>
      </c>
      <c r="D23" s="28">
        <v>0</v>
      </c>
      <c r="E23" s="29">
        <v>0</v>
      </c>
      <c r="F23" s="27">
        <v>0</v>
      </c>
      <c r="G23" s="27">
        <v>20</v>
      </c>
      <c r="H23" s="30">
        <v>20</v>
      </c>
      <c r="I23" s="21">
        <v>4</v>
      </c>
    </row>
    <row r="24" ht="20.1" customHeight="1" spans="1:5">
      <c r="A24" s="31"/>
      <c r="B24" s="31"/>
      <c r="C24" s="31"/>
      <c r="D24" s="31"/>
      <c r="E24" s="31"/>
    </row>
    <row r="25" ht="20.1" customHeight="1"/>
    <row r="26" ht="20.1" customHeight="1" spans="1:7">
      <c r="A26" s="32" t="s">
        <v>151</v>
      </c>
      <c r="B26" s="33"/>
      <c r="C26" s="34"/>
      <c r="D26" s="34"/>
      <c r="E26" s="34"/>
      <c r="F26" s="35"/>
      <c r="G26" s="35"/>
    </row>
    <row r="27" ht="34.5" customHeight="1" spans="1:7">
      <c r="A27" s="14" t="s">
        <v>1</v>
      </c>
      <c r="B27" s="15" t="s">
        <v>2</v>
      </c>
      <c r="C27" s="26" t="s">
        <v>140</v>
      </c>
      <c r="D27" s="26" t="s">
        <v>152</v>
      </c>
      <c r="E27" s="26" t="s">
        <v>153</v>
      </c>
      <c r="F27" s="25" t="s">
        <v>154</v>
      </c>
      <c r="G27" s="25" t="s">
        <v>70</v>
      </c>
    </row>
    <row r="28" ht="20.1" customHeight="1" spans="1:7">
      <c r="A28" s="17">
        <v>1</v>
      </c>
      <c r="B28" s="18" t="s">
        <v>27</v>
      </c>
      <c r="C28" s="36" t="s">
        <v>28</v>
      </c>
      <c r="D28" s="36">
        <v>6</v>
      </c>
      <c r="E28" s="37">
        <f t="shared" ref="E28:E48" si="0">D28/C28</f>
        <v>0.0148883374689826</v>
      </c>
      <c r="F28" s="38">
        <f>E28-9.89%</f>
        <v>-0.0840116625310174</v>
      </c>
      <c r="G28" s="27">
        <v>0</v>
      </c>
    </row>
    <row r="29" ht="20.1" customHeight="1" spans="1:7">
      <c r="A29" s="17">
        <v>2</v>
      </c>
      <c r="B29" s="18" t="s">
        <v>155</v>
      </c>
      <c r="C29" s="36" t="s">
        <v>30</v>
      </c>
      <c r="D29" s="36">
        <v>20</v>
      </c>
      <c r="E29" s="37">
        <f t="shared" si="0"/>
        <v>0.072992700729927</v>
      </c>
      <c r="F29" s="38">
        <f t="shared" ref="F29:F48" si="1">E29-9.89%</f>
        <v>-0.025907299270073</v>
      </c>
      <c r="G29" s="27">
        <v>4.82</v>
      </c>
    </row>
    <row r="30" ht="20.1" customHeight="1" spans="1:7">
      <c r="A30" s="17">
        <v>3</v>
      </c>
      <c r="B30" s="18" t="s">
        <v>31</v>
      </c>
      <c r="C30" s="36" t="s">
        <v>32</v>
      </c>
      <c r="D30" s="36">
        <v>30</v>
      </c>
      <c r="E30" s="37">
        <f t="shared" si="0"/>
        <v>0.101010101010101</v>
      </c>
      <c r="F30" s="38">
        <f t="shared" si="1"/>
        <v>0.00211010101010101</v>
      </c>
      <c r="G30" s="27">
        <v>10.42</v>
      </c>
    </row>
    <row r="31" ht="20.1" customHeight="1" spans="1:7">
      <c r="A31" s="17">
        <v>4</v>
      </c>
      <c r="B31" s="18" t="s">
        <v>33</v>
      </c>
      <c r="C31" s="36" t="s">
        <v>34</v>
      </c>
      <c r="D31" s="36">
        <v>123</v>
      </c>
      <c r="E31" s="37">
        <f t="shared" si="0"/>
        <v>0.146080760095012</v>
      </c>
      <c r="F31" s="38">
        <f t="shared" si="1"/>
        <v>0.0471807600950119</v>
      </c>
      <c r="G31" s="27">
        <v>19.44</v>
      </c>
    </row>
    <row r="32" ht="20.1" customHeight="1" spans="1:7">
      <c r="A32" s="17">
        <v>5</v>
      </c>
      <c r="B32" s="18" t="s">
        <v>35</v>
      </c>
      <c r="C32" s="36" t="s">
        <v>36</v>
      </c>
      <c r="D32" s="36">
        <v>3</v>
      </c>
      <c r="E32" s="37">
        <f t="shared" si="0"/>
        <v>0.0196078431372549</v>
      </c>
      <c r="F32" s="38">
        <f t="shared" si="1"/>
        <v>-0.0792921568627451</v>
      </c>
      <c r="G32" s="27">
        <v>0</v>
      </c>
    </row>
    <row r="33" ht="20.1" customHeight="1" spans="1:7">
      <c r="A33" s="17">
        <v>6</v>
      </c>
      <c r="B33" s="18" t="s">
        <v>37</v>
      </c>
      <c r="C33" s="36" t="s">
        <v>38</v>
      </c>
      <c r="D33" s="36">
        <v>5</v>
      </c>
      <c r="E33" s="37">
        <f t="shared" si="0"/>
        <v>0.0226244343891403</v>
      </c>
      <c r="F33" s="38">
        <f t="shared" si="1"/>
        <v>-0.0762755656108597</v>
      </c>
      <c r="G33" s="27">
        <v>0</v>
      </c>
    </row>
    <row r="34" ht="20.1" customHeight="1" spans="1:7">
      <c r="A34" s="17">
        <v>7</v>
      </c>
      <c r="B34" s="18" t="s">
        <v>39</v>
      </c>
      <c r="C34" s="36" t="s">
        <v>40</v>
      </c>
      <c r="D34" s="36">
        <v>104</v>
      </c>
      <c r="E34" s="37">
        <f t="shared" si="0"/>
        <v>0.180555555555556</v>
      </c>
      <c r="F34" s="38">
        <f t="shared" si="1"/>
        <v>0.0816555555555556</v>
      </c>
      <c r="G34" s="27">
        <v>20</v>
      </c>
    </row>
    <row r="35" ht="20.1" customHeight="1" spans="1:7">
      <c r="A35" s="17">
        <v>8</v>
      </c>
      <c r="B35" s="18" t="s">
        <v>41</v>
      </c>
      <c r="C35" s="36">
        <v>658</v>
      </c>
      <c r="D35" s="36">
        <v>132</v>
      </c>
      <c r="E35" s="37">
        <f t="shared" si="0"/>
        <v>0.200607902735562</v>
      </c>
      <c r="F35" s="38">
        <f t="shared" si="1"/>
        <v>0.101707902735562</v>
      </c>
      <c r="G35" s="27">
        <v>20</v>
      </c>
    </row>
    <row r="36" ht="20.1" customHeight="1" spans="1:7">
      <c r="A36" s="17">
        <v>9</v>
      </c>
      <c r="B36" s="18" t="s">
        <v>42</v>
      </c>
      <c r="C36" s="36" t="s">
        <v>43</v>
      </c>
      <c r="D36" s="36">
        <v>121</v>
      </c>
      <c r="E36" s="37">
        <f t="shared" si="0"/>
        <v>0.275626423690205</v>
      </c>
      <c r="F36" s="38">
        <f t="shared" si="1"/>
        <v>0.176726423690205</v>
      </c>
      <c r="G36" s="27">
        <v>20</v>
      </c>
    </row>
    <row r="37" ht="20.1" customHeight="1" spans="1:7">
      <c r="A37" s="17">
        <v>10</v>
      </c>
      <c r="B37" s="18" t="s">
        <v>44</v>
      </c>
      <c r="C37" s="36" t="s">
        <v>45</v>
      </c>
      <c r="D37" s="36">
        <v>27</v>
      </c>
      <c r="E37" s="37">
        <f t="shared" si="0"/>
        <v>0.0625</v>
      </c>
      <c r="F37" s="38">
        <f t="shared" si="1"/>
        <v>-0.0364</v>
      </c>
      <c r="G37" s="27">
        <v>2.72</v>
      </c>
    </row>
    <row r="38" ht="20.1" customHeight="1" spans="1:7">
      <c r="A38" s="17">
        <v>11</v>
      </c>
      <c r="B38" s="18" t="s">
        <v>46</v>
      </c>
      <c r="C38" s="36" t="s">
        <v>47</v>
      </c>
      <c r="D38" s="36">
        <v>77</v>
      </c>
      <c r="E38" s="37">
        <f t="shared" si="0"/>
        <v>0.0897435897435897</v>
      </c>
      <c r="F38" s="38">
        <f t="shared" si="1"/>
        <v>-0.00915641025641026</v>
      </c>
      <c r="G38" s="27">
        <v>8.16871794871795</v>
      </c>
    </row>
    <row r="39" ht="20.1" customHeight="1" spans="1:7">
      <c r="A39" s="17">
        <v>12</v>
      </c>
      <c r="B39" s="18" t="s">
        <v>48</v>
      </c>
      <c r="C39" s="36" t="s">
        <v>49</v>
      </c>
      <c r="D39" s="36">
        <v>18</v>
      </c>
      <c r="E39" s="37">
        <f t="shared" si="0"/>
        <v>0.0731707317073171</v>
      </c>
      <c r="F39" s="38">
        <f t="shared" si="1"/>
        <v>-0.0257292682926829</v>
      </c>
      <c r="G39" s="27">
        <v>4.85414634146341</v>
      </c>
    </row>
    <row r="40" ht="20.1" customHeight="1" spans="1:7">
      <c r="A40" s="17">
        <v>13</v>
      </c>
      <c r="B40" s="18" t="s">
        <v>50</v>
      </c>
      <c r="C40" s="36" t="s">
        <v>51</v>
      </c>
      <c r="D40" s="36">
        <v>29</v>
      </c>
      <c r="E40" s="37">
        <f t="shared" si="0"/>
        <v>0.0914826498422713</v>
      </c>
      <c r="F40" s="38">
        <f t="shared" si="1"/>
        <v>-0.00741735015772871</v>
      </c>
      <c r="G40" s="27">
        <v>8.51652996845426</v>
      </c>
    </row>
    <row r="41" ht="20.1" customHeight="1" spans="1:7">
      <c r="A41" s="17">
        <v>14</v>
      </c>
      <c r="B41" s="18" t="s">
        <v>52</v>
      </c>
      <c r="C41" s="36" t="s">
        <v>53</v>
      </c>
      <c r="D41" s="36">
        <v>11</v>
      </c>
      <c r="E41" s="37">
        <f t="shared" si="0"/>
        <v>0.0464135021097046</v>
      </c>
      <c r="F41" s="38">
        <f t="shared" si="1"/>
        <v>-0.0524864978902954</v>
      </c>
      <c r="G41" s="27">
        <v>0</v>
      </c>
    </row>
    <row r="42" ht="20.1" customHeight="1" spans="1:7">
      <c r="A42" s="17">
        <v>15</v>
      </c>
      <c r="B42" s="18" t="s">
        <v>54</v>
      </c>
      <c r="C42" s="36" t="s">
        <v>55</v>
      </c>
      <c r="D42" s="36">
        <v>42</v>
      </c>
      <c r="E42" s="37">
        <f t="shared" si="0"/>
        <v>0.067741935483871</v>
      </c>
      <c r="F42" s="38">
        <f t="shared" si="1"/>
        <v>-0.031158064516129</v>
      </c>
      <c r="G42" s="27">
        <v>3.77</v>
      </c>
    </row>
    <row r="43" ht="20.1" customHeight="1" spans="1:7">
      <c r="A43" s="17">
        <v>16</v>
      </c>
      <c r="B43" s="18" t="s">
        <v>56</v>
      </c>
      <c r="C43" s="36" t="s">
        <v>57</v>
      </c>
      <c r="D43" s="36">
        <v>17</v>
      </c>
      <c r="E43" s="37">
        <f t="shared" si="0"/>
        <v>0.0484330484330484</v>
      </c>
      <c r="F43" s="38">
        <f t="shared" si="1"/>
        <v>-0.0504669515669516</v>
      </c>
      <c r="G43" s="27">
        <v>0</v>
      </c>
    </row>
    <row r="44" ht="20.1" customHeight="1" spans="1:7">
      <c r="A44" s="17">
        <v>17</v>
      </c>
      <c r="B44" s="18" t="s">
        <v>58</v>
      </c>
      <c r="C44" s="36" t="s">
        <v>59</v>
      </c>
      <c r="D44" s="36">
        <v>6</v>
      </c>
      <c r="E44" s="37">
        <f t="shared" si="0"/>
        <v>0.0244897959183673</v>
      </c>
      <c r="F44" s="38">
        <f t="shared" si="1"/>
        <v>-0.0744102040816327</v>
      </c>
      <c r="G44" s="27">
        <v>0</v>
      </c>
    </row>
    <row r="45" ht="20.1" customHeight="1" spans="1:7">
      <c r="A45" s="17">
        <v>18</v>
      </c>
      <c r="B45" s="18" t="s">
        <v>60</v>
      </c>
      <c r="C45" s="36" t="s">
        <v>61</v>
      </c>
      <c r="D45" s="36">
        <v>17</v>
      </c>
      <c r="E45" s="37">
        <f t="shared" si="0"/>
        <v>0.0431472081218274</v>
      </c>
      <c r="F45" s="38">
        <f t="shared" si="1"/>
        <v>-0.0557527918781726</v>
      </c>
      <c r="G45" s="27">
        <v>0</v>
      </c>
    </row>
    <row r="46" ht="20.1" customHeight="1" spans="1:7">
      <c r="A46" s="17">
        <v>19</v>
      </c>
      <c r="B46" s="18" t="s">
        <v>62</v>
      </c>
      <c r="C46" s="36" t="s">
        <v>63</v>
      </c>
      <c r="D46" s="36">
        <v>13</v>
      </c>
      <c r="E46" s="37">
        <f t="shared" si="0"/>
        <v>0.0601851851851852</v>
      </c>
      <c r="F46" s="38">
        <f t="shared" si="1"/>
        <v>-0.0387148148148148</v>
      </c>
      <c r="G46" s="27">
        <v>2.26</v>
      </c>
    </row>
    <row r="47" ht="20.1" customHeight="1" spans="1:7">
      <c r="A47" s="17">
        <v>20</v>
      </c>
      <c r="B47" s="18" t="s">
        <v>64</v>
      </c>
      <c r="C47" s="36" t="s">
        <v>65</v>
      </c>
      <c r="D47" s="36">
        <v>8</v>
      </c>
      <c r="E47" s="37">
        <f t="shared" si="0"/>
        <v>0.0583941605839416</v>
      </c>
      <c r="F47" s="38">
        <f t="shared" si="1"/>
        <v>-0.0405058394160584</v>
      </c>
      <c r="G47" s="27">
        <v>1.9</v>
      </c>
    </row>
    <row r="48" ht="20.1" customHeight="1" spans="1:7">
      <c r="A48" s="17">
        <v>21</v>
      </c>
      <c r="B48" s="18" t="s">
        <v>66</v>
      </c>
      <c r="C48" s="36" t="s">
        <v>67</v>
      </c>
      <c r="D48" s="36">
        <v>14</v>
      </c>
      <c r="E48" s="37">
        <f t="shared" si="0"/>
        <v>0.0342298288508557</v>
      </c>
      <c r="F48" s="38">
        <f t="shared" si="1"/>
        <v>-0.0646701711491443</v>
      </c>
      <c r="G48" s="27">
        <v>0</v>
      </c>
    </row>
    <row r="49" ht="20.1" customHeight="1" spans="1:7">
      <c r="A49" s="39" t="s">
        <v>156</v>
      </c>
      <c r="B49" s="39"/>
      <c r="C49" s="40">
        <v>8325</v>
      </c>
      <c r="D49" s="40">
        <f>SUM(D28:D48)</f>
        <v>823</v>
      </c>
      <c r="E49" s="41">
        <v>0.0989</v>
      </c>
      <c r="F49" s="42"/>
      <c r="G49" s="42"/>
    </row>
    <row r="50" ht="20.1" customHeight="1"/>
    <row r="51" ht="20.1" customHeight="1"/>
    <row r="52" ht="20.1" customHeight="1" spans="1:7">
      <c r="A52" s="32" t="s">
        <v>157</v>
      </c>
      <c r="B52" s="32"/>
      <c r="C52" s="43"/>
      <c r="D52" s="43"/>
      <c r="E52" s="43"/>
      <c r="F52" s="44"/>
      <c r="G52" s="44"/>
    </row>
    <row r="53" ht="20.1" customHeight="1" spans="1:7">
      <c r="A53" s="15" t="s">
        <v>1</v>
      </c>
      <c r="B53" s="45" t="s">
        <v>2</v>
      </c>
      <c r="C53" s="26" t="s">
        <v>140</v>
      </c>
      <c r="D53" s="40" t="s">
        <v>116</v>
      </c>
      <c r="E53" s="46" t="s">
        <v>117</v>
      </c>
      <c r="F53" s="25" t="s">
        <v>154</v>
      </c>
      <c r="G53" s="47" t="s">
        <v>70</v>
      </c>
    </row>
    <row r="54" ht="20.1" customHeight="1" spans="1:7">
      <c r="A54" s="36">
        <v>1</v>
      </c>
      <c r="B54" s="19" t="s">
        <v>27</v>
      </c>
      <c r="C54" s="36" t="s">
        <v>28</v>
      </c>
      <c r="D54" s="36">
        <v>15</v>
      </c>
      <c r="E54" s="48">
        <f t="shared" ref="E54:E75" si="2">D54/C54</f>
        <v>0.0372208436724566</v>
      </c>
      <c r="F54" s="49">
        <f>E54-13.5%</f>
        <v>-0.0977791563275434</v>
      </c>
      <c r="G54" s="28">
        <v>0</v>
      </c>
    </row>
    <row r="55" ht="20.1" customHeight="1" spans="1:7">
      <c r="A55" s="36">
        <v>2</v>
      </c>
      <c r="B55" s="19" t="s">
        <v>155</v>
      </c>
      <c r="C55" s="36" t="s">
        <v>30</v>
      </c>
      <c r="D55" s="36">
        <v>28</v>
      </c>
      <c r="E55" s="48">
        <f t="shared" si="2"/>
        <v>0.102189781021898</v>
      </c>
      <c r="F55" s="49">
        <f t="shared" ref="F55:F74" si="3">E55-13.5%</f>
        <v>-0.0328102189781022</v>
      </c>
      <c r="G55" s="28">
        <v>3.43795620437956</v>
      </c>
    </row>
    <row r="56" ht="20.1" customHeight="1" spans="1:7">
      <c r="A56" s="36">
        <v>3</v>
      </c>
      <c r="B56" s="19" t="s">
        <v>31</v>
      </c>
      <c r="C56" s="36" t="s">
        <v>32</v>
      </c>
      <c r="D56" s="36">
        <v>43</v>
      </c>
      <c r="E56" s="48">
        <f t="shared" si="2"/>
        <v>0.144781144781145</v>
      </c>
      <c r="F56" s="49">
        <f t="shared" si="3"/>
        <v>0.00978114478114478</v>
      </c>
      <c r="G56" s="28">
        <v>11.956228956229</v>
      </c>
    </row>
    <row r="57" ht="20.1" customHeight="1" spans="1:7">
      <c r="A57" s="36">
        <v>4</v>
      </c>
      <c r="B57" s="19" t="s">
        <v>33</v>
      </c>
      <c r="C57" s="36" t="s">
        <v>34</v>
      </c>
      <c r="D57" s="36">
        <v>146</v>
      </c>
      <c r="E57" s="48">
        <f t="shared" si="2"/>
        <v>0.173396674584323</v>
      </c>
      <c r="F57" s="49">
        <f t="shared" si="3"/>
        <v>0.038396674584323</v>
      </c>
      <c r="G57" s="28">
        <v>17.6793349168646</v>
      </c>
    </row>
    <row r="58" ht="20.1" customHeight="1" spans="1:7">
      <c r="A58" s="36">
        <v>5</v>
      </c>
      <c r="B58" s="19" t="s">
        <v>35</v>
      </c>
      <c r="C58" s="36" t="s">
        <v>36</v>
      </c>
      <c r="D58" s="36">
        <v>9</v>
      </c>
      <c r="E58" s="48">
        <f t="shared" si="2"/>
        <v>0.0588235294117647</v>
      </c>
      <c r="F58" s="49">
        <f t="shared" si="3"/>
        <v>-0.0761764705882353</v>
      </c>
      <c r="G58" s="28">
        <v>0</v>
      </c>
    </row>
    <row r="59" ht="20.1" customHeight="1" spans="1:7">
      <c r="A59" s="36">
        <v>6</v>
      </c>
      <c r="B59" s="19" t="s">
        <v>37</v>
      </c>
      <c r="C59" s="36" t="s">
        <v>38</v>
      </c>
      <c r="D59" s="36">
        <v>5</v>
      </c>
      <c r="E59" s="48">
        <f t="shared" si="2"/>
        <v>0.0226244343891403</v>
      </c>
      <c r="F59" s="49">
        <f t="shared" si="3"/>
        <v>-0.11237556561086</v>
      </c>
      <c r="G59" s="28">
        <v>0</v>
      </c>
    </row>
    <row r="60" ht="20.1" customHeight="1" spans="1:7">
      <c r="A60" s="36">
        <v>7</v>
      </c>
      <c r="B60" s="19" t="s">
        <v>39</v>
      </c>
      <c r="C60" s="36" t="s">
        <v>40</v>
      </c>
      <c r="D60" s="36">
        <v>132</v>
      </c>
      <c r="E60" s="48">
        <f t="shared" si="2"/>
        <v>0.229166666666667</v>
      </c>
      <c r="F60" s="49">
        <f t="shared" si="3"/>
        <v>0.0941666666666666</v>
      </c>
      <c r="G60" s="28">
        <v>20</v>
      </c>
    </row>
    <row r="61" ht="20.1" customHeight="1" spans="1:7">
      <c r="A61" s="36">
        <v>8</v>
      </c>
      <c r="B61" s="19" t="s">
        <v>41</v>
      </c>
      <c r="C61" s="36">
        <v>658</v>
      </c>
      <c r="D61" s="36">
        <v>174</v>
      </c>
      <c r="E61" s="48">
        <f t="shared" si="2"/>
        <v>0.264437689969605</v>
      </c>
      <c r="F61" s="49">
        <f t="shared" si="3"/>
        <v>0.129437689969605</v>
      </c>
      <c r="G61" s="28">
        <v>20</v>
      </c>
    </row>
    <row r="62" ht="20.1" customHeight="1" spans="1:7">
      <c r="A62" s="36">
        <v>9</v>
      </c>
      <c r="B62" s="19" t="s">
        <v>42</v>
      </c>
      <c r="C62" s="36" t="s">
        <v>43</v>
      </c>
      <c r="D62" s="36">
        <v>155</v>
      </c>
      <c r="E62" s="48">
        <f t="shared" si="2"/>
        <v>0.353075170842825</v>
      </c>
      <c r="F62" s="49">
        <f t="shared" si="3"/>
        <v>0.218075170842825</v>
      </c>
      <c r="G62" s="28">
        <v>20</v>
      </c>
    </row>
    <row r="63" ht="20.1" customHeight="1" spans="1:7">
      <c r="A63" s="36">
        <v>10</v>
      </c>
      <c r="B63" s="19" t="s">
        <v>97</v>
      </c>
      <c r="C63" s="36" t="s">
        <v>45</v>
      </c>
      <c r="D63" s="36">
        <v>29</v>
      </c>
      <c r="E63" s="48">
        <f t="shared" si="2"/>
        <v>0.0671296296296296</v>
      </c>
      <c r="F63" s="49">
        <f t="shared" si="3"/>
        <v>-0.0678703703703704</v>
      </c>
      <c r="G63" s="28">
        <v>0</v>
      </c>
    </row>
    <row r="64" ht="20.1" customHeight="1" spans="1:7">
      <c r="A64" s="36">
        <v>11</v>
      </c>
      <c r="B64" s="19" t="s">
        <v>46</v>
      </c>
      <c r="C64" s="36" t="s">
        <v>47</v>
      </c>
      <c r="D64" s="36">
        <v>122</v>
      </c>
      <c r="E64" s="48">
        <f t="shared" si="2"/>
        <v>0.142191142191142</v>
      </c>
      <c r="F64" s="49">
        <f t="shared" si="3"/>
        <v>0.00719114219114217</v>
      </c>
      <c r="G64" s="28">
        <v>11.4382284382284</v>
      </c>
    </row>
    <row r="65" ht="20.1" customHeight="1" spans="1:7">
      <c r="A65" s="36">
        <v>12</v>
      </c>
      <c r="B65" s="19" t="s">
        <v>48</v>
      </c>
      <c r="C65" s="36" t="s">
        <v>49</v>
      </c>
      <c r="D65" s="36">
        <v>20</v>
      </c>
      <c r="E65" s="48">
        <f t="shared" si="2"/>
        <v>0.0813008130081301</v>
      </c>
      <c r="F65" s="49">
        <f t="shared" si="3"/>
        <v>-0.0536991869918699</v>
      </c>
      <c r="G65" s="28">
        <v>0</v>
      </c>
    </row>
    <row r="66" ht="20.1" customHeight="1" spans="1:7">
      <c r="A66" s="36">
        <v>13</v>
      </c>
      <c r="B66" s="19" t="s">
        <v>50</v>
      </c>
      <c r="C66" s="36" t="s">
        <v>51</v>
      </c>
      <c r="D66" s="36">
        <v>38</v>
      </c>
      <c r="E66" s="48">
        <f t="shared" si="2"/>
        <v>0.1198738170347</v>
      </c>
      <c r="F66" s="49">
        <f t="shared" si="3"/>
        <v>-0.0151261829652997</v>
      </c>
      <c r="G66" s="28">
        <v>6.97476340694006</v>
      </c>
    </row>
    <row r="67" ht="20.1" customHeight="1" spans="1:7">
      <c r="A67" s="36">
        <v>14</v>
      </c>
      <c r="B67" s="19" t="s">
        <v>52</v>
      </c>
      <c r="C67" s="36" t="s">
        <v>53</v>
      </c>
      <c r="D67" s="36">
        <v>19</v>
      </c>
      <c r="E67" s="48">
        <f t="shared" si="2"/>
        <v>0.080168776371308</v>
      </c>
      <c r="F67" s="49">
        <f t="shared" si="3"/>
        <v>-0.054831223628692</v>
      </c>
      <c r="G67" s="28">
        <v>0</v>
      </c>
    </row>
    <row r="68" ht="20.1" customHeight="1" spans="1:7">
      <c r="A68" s="36">
        <v>15</v>
      </c>
      <c r="B68" s="19" t="s">
        <v>54</v>
      </c>
      <c r="C68" s="36" t="s">
        <v>55</v>
      </c>
      <c r="D68" s="36">
        <v>76</v>
      </c>
      <c r="E68" s="48">
        <f t="shared" si="2"/>
        <v>0.12258064516129</v>
      </c>
      <c r="F68" s="49">
        <f t="shared" si="3"/>
        <v>-0.0124193548387097</v>
      </c>
      <c r="G68" s="28">
        <v>7.51612903225806</v>
      </c>
    </row>
    <row r="69" ht="20.1" customHeight="1" spans="1:7">
      <c r="A69" s="36">
        <v>16</v>
      </c>
      <c r="B69" s="19" t="s">
        <v>56</v>
      </c>
      <c r="C69" s="36" t="s">
        <v>57</v>
      </c>
      <c r="D69" s="36">
        <v>23</v>
      </c>
      <c r="E69" s="48">
        <f t="shared" si="2"/>
        <v>0.0655270655270655</v>
      </c>
      <c r="F69" s="49">
        <f t="shared" si="3"/>
        <v>-0.0694729344729345</v>
      </c>
      <c r="G69" s="28">
        <v>0</v>
      </c>
    </row>
    <row r="70" ht="20.1" customHeight="1" spans="1:7">
      <c r="A70" s="36">
        <v>17</v>
      </c>
      <c r="B70" s="19" t="s">
        <v>58</v>
      </c>
      <c r="C70" s="36" t="s">
        <v>59</v>
      </c>
      <c r="D70" s="36">
        <v>15</v>
      </c>
      <c r="E70" s="48">
        <f t="shared" si="2"/>
        <v>0.0612244897959184</v>
      </c>
      <c r="F70" s="49">
        <f t="shared" si="3"/>
        <v>-0.0737755102040816</v>
      </c>
      <c r="G70" s="28">
        <v>0</v>
      </c>
    </row>
    <row r="71" ht="20.1" customHeight="1" spans="1:7">
      <c r="A71" s="36">
        <v>18</v>
      </c>
      <c r="B71" s="19" t="s">
        <v>60</v>
      </c>
      <c r="C71" s="36" t="s">
        <v>61</v>
      </c>
      <c r="D71" s="36">
        <v>24</v>
      </c>
      <c r="E71" s="48">
        <f t="shared" si="2"/>
        <v>0.0609137055837563</v>
      </c>
      <c r="F71" s="49">
        <f t="shared" si="3"/>
        <v>-0.0740862944162437</v>
      </c>
      <c r="G71" s="28">
        <v>0</v>
      </c>
    </row>
    <row r="72" ht="20.1" customHeight="1" spans="1:7">
      <c r="A72" s="36">
        <v>19</v>
      </c>
      <c r="B72" s="19" t="s">
        <v>62</v>
      </c>
      <c r="C72" s="36" t="s">
        <v>63</v>
      </c>
      <c r="D72" s="36">
        <v>17</v>
      </c>
      <c r="E72" s="48">
        <f t="shared" si="2"/>
        <v>0.0787037037037037</v>
      </c>
      <c r="F72" s="49">
        <f t="shared" si="3"/>
        <v>-0.0562962962962963</v>
      </c>
      <c r="G72" s="28">
        <v>0</v>
      </c>
    </row>
    <row r="73" ht="20.1" customHeight="1" spans="1:7">
      <c r="A73" s="36">
        <v>20</v>
      </c>
      <c r="B73" s="19" t="s">
        <v>64</v>
      </c>
      <c r="C73" s="36" t="s">
        <v>65</v>
      </c>
      <c r="D73" s="36">
        <v>9</v>
      </c>
      <c r="E73" s="48">
        <f t="shared" si="2"/>
        <v>0.0656934306569343</v>
      </c>
      <c r="F73" s="49">
        <f t="shared" si="3"/>
        <v>-0.0693065693430657</v>
      </c>
      <c r="G73" s="28">
        <v>0</v>
      </c>
    </row>
    <row r="74" ht="20.1" customHeight="1" spans="1:7">
      <c r="A74" s="36">
        <v>21</v>
      </c>
      <c r="B74" s="19" t="s">
        <v>66</v>
      </c>
      <c r="C74" s="36" t="s">
        <v>67</v>
      </c>
      <c r="D74" s="36">
        <v>25</v>
      </c>
      <c r="E74" s="48">
        <f t="shared" si="2"/>
        <v>0.0611246943765281</v>
      </c>
      <c r="F74" s="49">
        <f t="shared" si="3"/>
        <v>-0.0738753056234719</v>
      </c>
      <c r="G74" s="28">
        <v>0</v>
      </c>
    </row>
    <row r="75" ht="20.1" customHeight="1" spans="1:7">
      <c r="A75" s="40" t="s">
        <v>158</v>
      </c>
      <c r="B75" s="40"/>
      <c r="C75" s="40">
        <v>8325</v>
      </c>
      <c r="D75" s="40">
        <f>SUM(D54:D74)</f>
        <v>1124</v>
      </c>
      <c r="E75" s="46">
        <f t="shared" si="2"/>
        <v>0.135015015015015</v>
      </c>
      <c r="F75" s="49"/>
      <c r="G75" s="51"/>
    </row>
    <row r="76" ht="20.1" customHeight="1" spans="1:7">
      <c r="A76" s="52"/>
      <c r="B76" s="52"/>
      <c r="C76" s="52"/>
      <c r="D76" s="52"/>
      <c r="E76" s="53"/>
      <c r="F76" s="54"/>
      <c r="G76" s="55"/>
    </row>
    <row r="77" ht="20.1" customHeight="1"/>
    <row r="78" ht="20.1" customHeight="1" spans="1:7">
      <c r="A78" s="32" t="s">
        <v>159</v>
      </c>
      <c r="B78" s="32"/>
      <c r="C78" s="43"/>
      <c r="D78" s="43"/>
      <c r="E78" s="43"/>
      <c r="F78" s="56"/>
      <c r="G78" s="56"/>
    </row>
    <row r="79" ht="20.1" customHeight="1" spans="1:7">
      <c r="A79" s="45" t="s">
        <v>1</v>
      </c>
      <c r="B79" s="45" t="s">
        <v>2</v>
      </c>
      <c r="C79" s="40" t="s">
        <v>160</v>
      </c>
      <c r="D79" s="40" t="s">
        <v>116</v>
      </c>
      <c r="E79" s="41" t="s">
        <v>117</v>
      </c>
      <c r="F79" s="25" t="s">
        <v>154</v>
      </c>
      <c r="G79" s="26" t="s">
        <v>70</v>
      </c>
    </row>
    <row r="80" ht="20.1" customHeight="1" spans="1:7">
      <c r="A80" s="19">
        <v>1</v>
      </c>
      <c r="B80" s="19" t="s">
        <v>27</v>
      </c>
      <c r="C80" s="36" t="s">
        <v>28</v>
      </c>
      <c r="D80" s="36">
        <v>57</v>
      </c>
      <c r="E80" s="48">
        <f t="shared" ref="E80:E101" si="4">D80/C80</f>
        <v>0.141439205955335</v>
      </c>
      <c r="F80" s="57">
        <f>E80-17.97%</f>
        <v>-0.038260794044665</v>
      </c>
      <c r="G80" s="29">
        <v>2.347841191067</v>
      </c>
    </row>
    <row r="81" ht="20.1" customHeight="1" spans="1:7">
      <c r="A81" s="19">
        <v>2</v>
      </c>
      <c r="B81" s="19" t="s">
        <v>155</v>
      </c>
      <c r="C81" s="36" t="s">
        <v>30</v>
      </c>
      <c r="D81" s="36">
        <v>39</v>
      </c>
      <c r="E81" s="48">
        <f t="shared" si="4"/>
        <v>0.142335766423358</v>
      </c>
      <c r="F81" s="57">
        <f t="shared" ref="F81:F100" si="5">E81-17.97%</f>
        <v>-0.0373642335766423</v>
      </c>
      <c r="G81" s="29">
        <v>2.52715328467153</v>
      </c>
    </row>
    <row r="82" ht="20.1" customHeight="1" spans="1:7">
      <c r="A82" s="19">
        <v>3</v>
      </c>
      <c r="B82" s="19" t="s">
        <v>31</v>
      </c>
      <c r="C82" s="36" t="s">
        <v>32</v>
      </c>
      <c r="D82" s="36">
        <v>51</v>
      </c>
      <c r="E82" s="48">
        <f t="shared" si="4"/>
        <v>0.171717171717172</v>
      </c>
      <c r="F82" s="57">
        <f t="shared" si="5"/>
        <v>-0.00798282828282829</v>
      </c>
      <c r="G82" s="29">
        <v>8.40343434343434</v>
      </c>
    </row>
    <row r="83" ht="20.1" customHeight="1" spans="1:7">
      <c r="A83" s="19">
        <v>4</v>
      </c>
      <c r="B83" s="19" t="s">
        <v>33</v>
      </c>
      <c r="C83" s="36" t="s">
        <v>34</v>
      </c>
      <c r="D83" s="36">
        <v>168</v>
      </c>
      <c r="E83" s="48">
        <f t="shared" si="4"/>
        <v>0.199524940617577</v>
      </c>
      <c r="F83" s="57">
        <f t="shared" si="5"/>
        <v>0.0198249406175772</v>
      </c>
      <c r="G83" s="29">
        <v>13.9649881235154</v>
      </c>
    </row>
    <row r="84" ht="20.1" customHeight="1" spans="1:7">
      <c r="A84" s="19">
        <v>5</v>
      </c>
      <c r="B84" s="19" t="s">
        <v>35</v>
      </c>
      <c r="C84" s="36" t="s">
        <v>36</v>
      </c>
      <c r="D84" s="36">
        <v>42</v>
      </c>
      <c r="E84" s="48">
        <f t="shared" si="4"/>
        <v>0.274509803921569</v>
      </c>
      <c r="F84" s="57">
        <f t="shared" si="5"/>
        <v>0.0948098039215687</v>
      </c>
      <c r="G84" s="29">
        <v>20</v>
      </c>
    </row>
    <row r="85" ht="20.1" customHeight="1" spans="1:7">
      <c r="A85" s="19">
        <v>6</v>
      </c>
      <c r="B85" s="19" t="s">
        <v>37</v>
      </c>
      <c r="C85" s="36" t="s">
        <v>38</v>
      </c>
      <c r="D85" s="36">
        <v>16</v>
      </c>
      <c r="E85" s="48">
        <f t="shared" si="4"/>
        <v>0.0723981900452489</v>
      </c>
      <c r="F85" s="57">
        <f t="shared" si="5"/>
        <v>-0.107301809954751</v>
      </c>
      <c r="G85" s="29">
        <v>0</v>
      </c>
    </row>
    <row r="86" ht="20.1" customHeight="1" spans="1:7">
      <c r="A86" s="19">
        <v>7</v>
      </c>
      <c r="B86" s="19" t="s">
        <v>39</v>
      </c>
      <c r="C86" s="36" t="s">
        <v>40</v>
      </c>
      <c r="D86" s="36">
        <v>149</v>
      </c>
      <c r="E86" s="48">
        <f t="shared" si="4"/>
        <v>0.258680555555556</v>
      </c>
      <c r="F86" s="57">
        <f t="shared" si="5"/>
        <v>0.0789805555555556</v>
      </c>
      <c r="G86" s="29">
        <v>20</v>
      </c>
    </row>
    <row r="87" ht="20.1" customHeight="1" spans="1:7">
      <c r="A87" s="19">
        <v>8</v>
      </c>
      <c r="B87" s="19" t="s">
        <v>41</v>
      </c>
      <c r="C87" s="36">
        <v>658</v>
      </c>
      <c r="D87" s="36">
        <v>194</v>
      </c>
      <c r="E87" s="48">
        <f t="shared" si="4"/>
        <v>0.29483282674772</v>
      </c>
      <c r="F87" s="57">
        <f t="shared" si="5"/>
        <v>0.11513282674772</v>
      </c>
      <c r="G87" s="29">
        <v>20</v>
      </c>
    </row>
    <row r="88" ht="20.1" customHeight="1" spans="1:7">
      <c r="A88" s="19">
        <v>9</v>
      </c>
      <c r="B88" s="19" t="s">
        <v>42</v>
      </c>
      <c r="C88" s="36" t="s">
        <v>43</v>
      </c>
      <c r="D88" s="36">
        <v>174</v>
      </c>
      <c r="E88" s="48">
        <f t="shared" si="4"/>
        <v>0.396355353075171</v>
      </c>
      <c r="F88" s="57">
        <f t="shared" si="5"/>
        <v>0.216655353075171</v>
      </c>
      <c r="G88" s="29">
        <v>20</v>
      </c>
    </row>
    <row r="89" ht="20.1" customHeight="1" spans="1:7">
      <c r="A89" s="19">
        <v>10</v>
      </c>
      <c r="B89" s="19" t="s">
        <v>97</v>
      </c>
      <c r="C89" s="36" t="s">
        <v>45</v>
      </c>
      <c r="D89" s="36">
        <v>37</v>
      </c>
      <c r="E89" s="48">
        <f t="shared" si="4"/>
        <v>0.0856481481481482</v>
      </c>
      <c r="F89" s="57">
        <f t="shared" si="5"/>
        <v>-0.0940518518518518</v>
      </c>
      <c r="G89" s="29">
        <v>0</v>
      </c>
    </row>
    <row r="90" ht="20.1" customHeight="1" spans="1:7">
      <c r="A90" s="19">
        <v>11</v>
      </c>
      <c r="B90" s="19" t="s">
        <v>46</v>
      </c>
      <c r="C90" s="36" t="s">
        <v>47</v>
      </c>
      <c r="D90" s="36">
        <v>153</v>
      </c>
      <c r="E90" s="48">
        <f t="shared" si="4"/>
        <v>0.178321678321678</v>
      </c>
      <c r="F90" s="57">
        <f t="shared" si="5"/>
        <v>-0.00137832167832166</v>
      </c>
      <c r="G90" s="29">
        <v>9.72433566433567</v>
      </c>
    </row>
    <row r="91" ht="20.1" customHeight="1" spans="1:7">
      <c r="A91" s="19">
        <v>12</v>
      </c>
      <c r="B91" s="19" t="s">
        <v>48</v>
      </c>
      <c r="C91" s="36" t="s">
        <v>49</v>
      </c>
      <c r="D91" s="36">
        <v>23</v>
      </c>
      <c r="E91" s="48">
        <f t="shared" si="4"/>
        <v>0.0934959349593496</v>
      </c>
      <c r="F91" s="57">
        <f t="shared" si="5"/>
        <v>-0.0862040650406504</v>
      </c>
      <c r="G91" s="29">
        <v>0</v>
      </c>
    </row>
    <row r="92" ht="20.1" customHeight="1" spans="1:7">
      <c r="A92" s="19">
        <v>13</v>
      </c>
      <c r="B92" s="19" t="s">
        <v>50</v>
      </c>
      <c r="C92" s="36" t="s">
        <v>51</v>
      </c>
      <c r="D92" s="36">
        <v>43</v>
      </c>
      <c r="E92" s="48">
        <f t="shared" si="4"/>
        <v>0.135646687697161</v>
      </c>
      <c r="F92" s="57">
        <f t="shared" si="5"/>
        <v>-0.0440533123028391</v>
      </c>
      <c r="G92" s="29">
        <v>1.18933753943218</v>
      </c>
    </row>
    <row r="93" ht="20.1" customHeight="1" spans="1:7">
      <c r="A93" s="19">
        <v>14</v>
      </c>
      <c r="B93" s="19" t="s">
        <v>52</v>
      </c>
      <c r="C93" s="36" t="s">
        <v>53</v>
      </c>
      <c r="D93" s="36">
        <v>27</v>
      </c>
      <c r="E93" s="48">
        <f t="shared" si="4"/>
        <v>0.113924050632911</v>
      </c>
      <c r="F93" s="57">
        <f t="shared" si="5"/>
        <v>-0.0657759493670886</v>
      </c>
      <c r="G93" s="29">
        <v>0</v>
      </c>
    </row>
    <row r="94" ht="20.1" customHeight="1" spans="1:7">
      <c r="A94" s="19">
        <v>15</v>
      </c>
      <c r="B94" s="19" t="s">
        <v>54</v>
      </c>
      <c r="C94" s="36" t="s">
        <v>55</v>
      </c>
      <c r="D94" s="36">
        <v>92</v>
      </c>
      <c r="E94" s="48">
        <f t="shared" si="4"/>
        <v>0.148387096774194</v>
      </c>
      <c r="F94" s="57">
        <f t="shared" si="5"/>
        <v>-0.0313129032258065</v>
      </c>
      <c r="G94" s="29">
        <v>3.73741935483871</v>
      </c>
    </row>
    <row r="95" ht="20.1" customHeight="1" spans="1:7">
      <c r="A95" s="19">
        <v>16</v>
      </c>
      <c r="B95" s="19" t="s">
        <v>56</v>
      </c>
      <c r="C95" s="36" t="s">
        <v>57</v>
      </c>
      <c r="D95" s="36">
        <v>82</v>
      </c>
      <c r="E95" s="48">
        <f t="shared" si="4"/>
        <v>0.233618233618234</v>
      </c>
      <c r="F95" s="57">
        <f t="shared" si="5"/>
        <v>0.0539182336182336</v>
      </c>
      <c r="G95" s="29">
        <v>20</v>
      </c>
    </row>
    <row r="96" ht="20.1" customHeight="1" spans="1:7">
      <c r="A96" s="19">
        <v>17</v>
      </c>
      <c r="B96" s="19" t="s">
        <v>58</v>
      </c>
      <c r="C96" s="36" t="s">
        <v>59</v>
      </c>
      <c r="D96" s="36">
        <v>30</v>
      </c>
      <c r="E96" s="48">
        <f t="shared" si="4"/>
        <v>0.122448979591837</v>
      </c>
      <c r="F96" s="57">
        <f t="shared" si="5"/>
        <v>-0.0572510204081633</v>
      </c>
      <c r="G96" s="29">
        <v>0</v>
      </c>
    </row>
    <row r="97" ht="20.1" customHeight="1" spans="1:7">
      <c r="A97" s="19">
        <v>18</v>
      </c>
      <c r="B97" s="19" t="s">
        <v>60</v>
      </c>
      <c r="C97" s="36" t="s">
        <v>61</v>
      </c>
      <c r="D97" s="36">
        <v>50</v>
      </c>
      <c r="E97" s="48">
        <f t="shared" si="4"/>
        <v>0.126903553299492</v>
      </c>
      <c r="F97" s="57">
        <f t="shared" si="5"/>
        <v>-0.0527964467005076</v>
      </c>
      <c r="G97" s="29">
        <v>0</v>
      </c>
    </row>
    <row r="98" ht="20.1" customHeight="1" spans="1:7">
      <c r="A98" s="19">
        <v>19</v>
      </c>
      <c r="B98" s="19" t="s">
        <v>62</v>
      </c>
      <c r="C98" s="36" t="s">
        <v>63</v>
      </c>
      <c r="D98" s="36">
        <v>21</v>
      </c>
      <c r="E98" s="48">
        <f t="shared" si="4"/>
        <v>0.0972222222222222</v>
      </c>
      <c r="F98" s="57">
        <f t="shared" si="5"/>
        <v>-0.0824777777777778</v>
      </c>
      <c r="G98" s="29">
        <v>0</v>
      </c>
    </row>
    <row r="99" ht="20.1" customHeight="1" spans="1:7">
      <c r="A99" s="19">
        <v>20</v>
      </c>
      <c r="B99" s="19" t="s">
        <v>64</v>
      </c>
      <c r="C99" s="36" t="s">
        <v>65</v>
      </c>
      <c r="D99" s="36">
        <v>16</v>
      </c>
      <c r="E99" s="48">
        <f t="shared" si="4"/>
        <v>0.116788321167883</v>
      </c>
      <c r="F99" s="57">
        <f t="shared" si="5"/>
        <v>-0.0629116788321168</v>
      </c>
      <c r="G99" s="29">
        <v>0</v>
      </c>
    </row>
    <row r="100" ht="20.1" customHeight="1" spans="1:7">
      <c r="A100" s="19">
        <v>21</v>
      </c>
      <c r="B100" s="19" t="s">
        <v>66</v>
      </c>
      <c r="C100" s="36" t="s">
        <v>67</v>
      </c>
      <c r="D100" s="36">
        <v>32</v>
      </c>
      <c r="E100" s="48">
        <f t="shared" si="4"/>
        <v>0.078239608801956</v>
      </c>
      <c r="F100" s="57">
        <f t="shared" si="5"/>
        <v>-0.101460391198044</v>
      </c>
      <c r="G100" s="29">
        <v>0</v>
      </c>
    </row>
    <row r="101" ht="20.1" customHeight="1" spans="1:7">
      <c r="A101" s="45" t="s">
        <v>158</v>
      </c>
      <c r="B101" s="45"/>
      <c r="C101" s="40">
        <v>8325</v>
      </c>
      <c r="D101" s="40">
        <v>1496</v>
      </c>
      <c r="E101" s="46">
        <f t="shared" si="4"/>
        <v>0.1796996996997</v>
      </c>
      <c r="F101" s="58"/>
      <c r="G101" s="58"/>
    </row>
    <row r="102" ht="20.1" customHeight="1"/>
    <row r="103" ht="20.1" customHeight="1"/>
    <row r="104" ht="20.1" customHeight="1" spans="1:7">
      <c r="A104" s="32" t="s">
        <v>161</v>
      </c>
      <c r="B104" s="32"/>
      <c r="C104" s="43"/>
      <c r="D104" s="43"/>
      <c r="E104" s="43"/>
      <c r="F104" s="59"/>
      <c r="G104" s="59"/>
    </row>
    <row r="105" ht="20.1" customHeight="1" spans="1:7">
      <c r="A105" s="40" t="s">
        <v>1</v>
      </c>
      <c r="B105" s="40" t="s">
        <v>2</v>
      </c>
      <c r="C105" s="40" t="s">
        <v>160</v>
      </c>
      <c r="D105" s="40" t="s">
        <v>116</v>
      </c>
      <c r="E105" s="41" t="s">
        <v>117</v>
      </c>
      <c r="F105" s="25" t="s">
        <v>154</v>
      </c>
      <c r="G105" s="26" t="s">
        <v>70</v>
      </c>
    </row>
    <row r="106" ht="20.1" customHeight="1" spans="1:7">
      <c r="A106" s="36">
        <v>1</v>
      </c>
      <c r="B106" s="19" t="s">
        <v>27</v>
      </c>
      <c r="C106" s="36" t="s">
        <v>28</v>
      </c>
      <c r="D106" s="36">
        <v>130</v>
      </c>
      <c r="E106" s="48">
        <f t="shared" ref="E106:E127" si="6">D106/C106</f>
        <v>0.32258064516129</v>
      </c>
      <c r="F106" s="38">
        <f>E106-25.41%</f>
        <v>0.0684806451612903</v>
      </c>
      <c r="G106" s="27">
        <v>20</v>
      </c>
    </row>
    <row r="107" ht="20.1" customHeight="1" spans="1:7">
      <c r="A107" s="36">
        <v>2</v>
      </c>
      <c r="B107" s="19" t="s">
        <v>155</v>
      </c>
      <c r="C107" s="36" t="s">
        <v>30</v>
      </c>
      <c r="D107" s="36">
        <v>82</v>
      </c>
      <c r="E107" s="48">
        <f t="shared" si="6"/>
        <v>0.299270072992701</v>
      </c>
      <c r="F107" s="38">
        <f t="shared" ref="F107:F126" si="7">E107-25.41%</f>
        <v>0.0451700729927008</v>
      </c>
      <c r="G107" s="27">
        <v>19.0340145985402</v>
      </c>
    </row>
    <row r="108" ht="20.1" customHeight="1" spans="1:7">
      <c r="A108" s="36">
        <v>3</v>
      </c>
      <c r="B108" s="19" t="s">
        <v>31</v>
      </c>
      <c r="C108" s="36" t="s">
        <v>32</v>
      </c>
      <c r="D108" s="36">
        <v>57</v>
      </c>
      <c r="E108" s="48">
        <f t="shared" si="6"/>
        <v>0.191919191919192</v>
      </c>
      <c r="F108" s="38">
        <f t="shared" si="7"/>
        <v>-0.0621808080808081</v>
      </c>
      <c r="G108" s="27">
        <v>0</v>
      </c>
    </row>
    <row r="109" ht="20.1" customHeight="1" spans="1:7">
      <c r="A109" s="36">
        <v>4</v>
      </c>
      <c r="B109" s="19" t="s">
        <v>33</v>
      </c>
      <c r="C109" s="36" t="s">
        <v>34</v>
      </c>
      <c r="D109" s="36">
        <v>215</v>
      </c>
      <c r="E109" s="48">
        <f t="shared" si="6"/>
        <v>0.255344418052257</v>
      </c>
      <c r="F109" s="38">
        <f t="shared" si="7"/>
        <v>0.00124441805225656</v>
      </c>
      <c r="G109" s="27">
        <v>10.2488836104513</v>
      </c>
    </row>
    <row r="110" ht="20.1" customHeight="1" spans="1:7">
      <c r="A110" s="36">
        <v>5</v>
      </c>
      <c r="B110" s="19" t="s">
        <v>35</v>
      </c>
      <c r="C110" s="36" t="s">
        <v>36</v>
      </c>
      <c r="D110" s="36">
        <v>71</v>
      </c>
      <c r="E110" s="48">
        <f t="shared" si="6"/>
        <v>0.464052287581699</v>
      </c>
      <c r="F110" s="38">
        <f t="shared" si="7"/>
        <v>0.209952287581699</v>
      </c>
      <c r="G110" s="27">
        <v>20</v>
      </c>
    </row>
    <row r="111" ht="20.1" customHeight="1" spans="1:7">
      <c r="A111" s="36">
        <v>6</v>
      </c>
      <c r="B111" s="19" t="s">
        <v>37</v>
      </c>
      <c r="C111" s="36" t="s">
        <v>38</v>
      </c>
      <c r="D111" s="36">
        <v>43</v>
      </c>
      <c r="E111" s="48">
        <f t="shared" si="6"/>
        <v>0.194570135746606</v>
      </c>
      <c r="F111" s="38">
        <f t="shared" si="7"/>
        <v>-0.0595298642533937</v>
      </c>
      <c r="G111" s="27">
        <v>0</v>
      </c>
    </row>
    <row r="112" ht="20.1" customHeight="1" spans="1:7">
      <c r="A112" s="36">
        <v>7</v>
      </c>
      <c r="B112" s="19" t="s">
        <v>39</v>
      </c>
      <c r="C112" s="36" t="s">
        <v>40</v>
      </c>
      <c r="D112" s="36">
        <v>190</v>
      </c>
      <c r="E112" s="48">
        <f t="shared" si="6"/>
        <v>0.329861111111111</v>
      </c>
      <c r="F112" s="38">
        <f t="shared" si="7"/>
        <v>0.0757611111111111</v>
      </c>
      <c r="G112" s="27">
        <v>20</v>
      </c>
    </row>
    <row r="113" ht="20.1" customHeight="1" spans="1:7">
      <c r="A113" s="36">
        <v>8</v>
      </c>
      <c r="B113" s="19" t="s">
        <v>41</v>
      </c>
      <c r="C113" s="36">
        <v>658</v>
      </c>
      <c r="D113" s="36">
        <v>224</v>
      </c>
      <c r="E113" s="48">
        <f t="shared" si="6"/>
        <v>0.340425531914894</v>
      </c>
      <c r="F113" s="38">
        <f t="shared" si="7"/>
        <v>0.0863255319148936</v>
      </c>
      <c r="G113" s="27">
        <v>20</v>
      </c>
    </row>
    <row r="114" ht="20.1" customHeight="1" spans="1:7">
      <c r="A114" s="36">
        <v>9</v>
      </c>
      <c r="B114" s="19" t="s">
        <v>42</v>
      </c>
      <c r="C114" s="36" t="s">
        <v>43</v>
      </c>
      <c r="D114" s="36">
        <v>187</v>
      </c>
      <c r="E114" s="48">
        <f t="shared" si="6"/>
        <v>0.425968109339408</v>
      </c>
      <c r="F114" s="38">
        <f t="shared" si="7"/>
        <v>0.171868109339408</v>
      </c>
      <c r="G114" s="27">
        <v>20</v>
      </c>
    </row>
    <row r="115" ht="20.1" customHeight="1" spans="1:7">
      <c r="A115" s="36">
        <v>10</v>
      </c>
      <c r="B115" s="19" t="s">
        <v>97</v>
      </c>
      <c r="C115" s="36" t="s">
        <v>45</v>
      </c>
      <c r="D115" s="36">
        <v>62</v>
      </c>
      <c r="E115" s="48">
        <f t="shared" si="6"/>
        <v>0.143518518518519</v>
      </c>
      <c r="F115" s="38">
        <f t="shared" si="7"/>
        <v>-0.110581481481481</v>
      </c>
      <c r="G115" s="27">
        <v>0</v>
      </c>
    </row>
    <row r="116" ht="20.1" customHeight="1" spans="1:7">
      <c r="A116" s="36">
        <v>11</v>
      </c>
      <c r="B116" s="19" t="s">
        <v>46</v>
      </c>
      <c r="C116" s="36" t="s">
        <v>47</v>
      </c>
      <c r="D116" s="36">
        <v>182</v>
      </c>
      <c r="E116" s="48">
        <f t="shared" si="6"/>
        <v>0.212121212121212</v>
      </c>
      <c r="F116" s="38">
        <f t="shared" si="7"/>
        <v>-0.0419787878787879</v>
      </c>
      <c r="G116" s="27">
        <v>1.60424242424243</v>
      </c>
    </row>
    <row r="117" ht="20.1" customHeight="1" spans="1:7">
      <c r="A117" s="36">
        <v>12</v>
      </c>
      <c r="B117" s="19" t="s">
        <v>48</v>
      </c>
      <c r="C117" s="36" t="s">
        <v>49</v>
      </c>
      <c r="D117" s="36">
        <v>42</v>
      </c>
      <c r="E117" s="48">
        <f t="shared" si="6"/>
        <v>0.170731707317073</v>
      </c>
      <c r="F117" s="38">
        <f t="shared" si="7"/>
        <v>-0.0833682926829268</v>
      </c>
      <c r="G117" s="27">
        <v>0</v>
      </c>
    </row>
    <row r="118" ht="20.1" customHeight="1" spans="1:7">
      <c r="A118" s="36">
        <v>13</v>
      </c>
      <c r="B118" s="19" t="s">
        <v>50</v>
      </c>
      <c r="C118" s="36" t="s">
        <v>51</v>
      </c>
      <c r="D118" s="36">
        <v>49</v>
      </c>
      <c r="E118" s="48">
        <f t="shared" si="6"/>
        <v>0.154574132492114</v>
      </c>
      <c r="F118" s="38">
        <f t="shared" si="7"/>
        <v>-0.0995258675078864</v>
      </c>
      <c r="G118" s="27">
        <v>0</v>
      </c>
    </row>
    <row r="119" ht="20.1" customHeight="1" spans="1:7">
      <c r="A119" s="36">
        <v>14</v>
      </c>
      <c r="B119" s="19" t="s">
        <v>52</v>
      </c>
      <c r="C119" s="36" t="s">
        <v>53</v>
      </c>
      <c r="D119" s="36">
        <v>57</v>
      </c>
      <c r="E119" s="48">
        <f t="shared" si="6"/>
        <v>0.240506329113924</v>
      </c>
      <c r="F119" s="38">
        <f t="shared" si="7"/>
        <v>-0.0135936708860759</v>
      </c>
      <c r="G119" s="27">
        <v>7.28126582278481</v>
      </c>
    </row>
    <row r="120" ht="20.1" customHeight="1" spans="1:7">
      <c r="A120" s="36">
        <v>15</v>
      </c>
      <c r="B120" s="19" t="s">
        <v>54</v>
      </c>
      <c r="C120" s="36" t="s">
        <v>55</v>
      </c>
      <c r="D120" s="36">
        <v>175</v>
      </c>
      <c r="E120" s="48">
        <f t="shared" si="6"/>
        <v>0.282258064516129</v>
      </c>
      <c r="F120" s="38">
        <f t="shared" si="7"/>
        <v>0.0281580645161291</v>
      </c>
      <c r="G120" s="27">
        <v>15.6316129032258</v>
      </c>
    </row>
    <row r="121" ht="20.1" customHeight="1" spans="1:7">
      <c r="A121" s="36">
        <v>16</v>
      </c>
      <c r="B121" s="19" t="s">
        <v>56</v>
      </c>
      <c r="C121" s="36" t="s">
        <v>57</v>
      </c>
      <c r="D121" s="36">
        <v>133</v>
      </c>
      <c r="E121" s="48">
        <f t="shared" si="6"/>
        <v>0.378917378917379</v>
      </c>
      <c r="F121" s="38">
        <f t="shared" si="7"/>
        <v>0.124817378917379</v>
      </c>
      <c r="G121" s="27">
        <v>20</v>
      </c>
    </row>
    <row r="122" ht="20.1" customHeight="1" spans="1:7">
      <c r="A122" s="36">
        <v>17</v>
      </c>
      <c r="B122" s="19" t="s">
        <v>58</v>
      </c>
      <c r="C122" s="36" t="s">
        <v>59</v>
      </c>
      <c r="D122" s="36">
        <v>51</v>
      </c>
      <c r="E122" s="48">
        <f t="shared" si="6"/>
        <v>0.208163265306122</v>
      </c>
      <c r="F122" s="38">
        <f t="shared" si="7"/>
        <v>-0.0459367346938775</v>
      </c>
      <c r="G122" s="27">
        <v>0.812653061224491</v>
      </c>
    </row>
    <row r="123" ht="20.1" customHeight="1" spans="1:7">
      <c r="A123" s="36">
        <v>18</v>
      </c>
      <c r="B123" s="19" t="s">
        <v>60</v>
      </c>
      <c r="C123" s="36" t="s">
        <v>61</v>
      </c>
      <c r="D123" s="36">
        <v>73</v>
      </c>
      <c r="E123" s="48">
        <f t="shared" si="6"/>
        <v>0.185279187817259</v>
      </c>
      <c r="F123" s="38">
        <f t="shared" si="7"/>
        <v>-0.0688208121827411</v>
      </c>
      <c r="G123" s="27">
        <v>0</v>
      </c>
    </row>
    <row r="124" ht="20.1" customHeight="1" spans="1:7">
      <c r="A124" s="36">
        <v>19</v>
      </c>
      <c r="B124" s="19" t="s">
        <v>62</v>
      </c>
      <c r="C124" s="36" t="s">
        <v>63</v>
      </c>
      <c r="D124" s="36">
        <v>27</v>
      </c>
      <c r="E124" s="48">
        <f t="shared" si="6"/>
        <v>0.125</v>
      </c>
      <c r="F124" s="38">
        <f t="shared" si="7"/>
        <v>-0.1291</v>
      </c>
      <c r="G124" s="27">
        <v>0</v>
      </c>
    </row>
    <row r="125" ht="20.1" customHeight="1" spans="1:7">
      <c r="A125" s="36">
        <v>20</v>
      </c>
      <c r="B125" s="19" t="s">
        <v>64</v>
      </c>
      <c r="C125" s="36" t="s">
        <v>65</v>
      </c>
      <c r="D125" s="36">
        <v>27</v>
      </c>
      <c r="E125" s="48">
        <f t="shared" si="6"/>
        <v>0.197080291970803</v>
      </c>
      <c r="F125" s="38">
        <f t="shared" si="7"/>
        <v>-0.0570197080291971</v>
      </c>
      <c r="G125" s="27">
        <v>0</v>
      </c>
    </row>
    <row r="126" ht="20.1" customHeight="1" spans="1:7">
      <c r="A126" s="36">
        <v>21</v>
      </c>
      <c r="B126" s="19" t="s">
        <v>66</v>
      </c>
      <c r="C126" s="36" t="s">
        <v>67</v>
      </c>
      <c r="D126" s="36">
        <v>38</v>
      </c>
      <c r="E126" s="48">
        <f t="shared" si="6"/>
        <v>0.0929095354523227</v>
      </c>
      <c r="F126" s="38">
        <f t="shared" si="7"/>
        <v>-0.161190464547677</v>
      </c>
      <c r="G126" s="27">
        <v>0</v>
      </c>
    </row>
    <row r="127" ht="20.1" customHeight="1" spans="1:7">
      <c r="A127" s="40" t="s">
        <v>162</v>
      </c>
      <c r="B127" s="40"/>
      <c r="C127" s="40">
        <v>8325</v>
      </c>
      <c r="D127" s="40">
        <f>SUM(D106:D126)</f>
        <v>2115</v>
      </c>
      <c r="E127" s="41">
        <f t="shared" si="6"/>
        <v>0.254054054054054</v>
      </c>
      <c r="F127" s="38"/>
      <c r="G127" s="60"/>
    </row>
    <row r="128" ht="20.1" customHeight="1"/>
    <row r="129" ht="20.1" customHeight="1"/>
    <row r="130" ht="20.1" customHeight="1" spans="1:7">
      <c r="A130" s="32" t="s">
        <v>163</v>
      </c>
      <c r="B130" s="32"/>
      <c r="C130" s="43"/>
      <c r="D130" s="43"/>
      <c r="E130" s="43"/>
      <c r="F130" s="59"/>
      <c r="G130" s="59"/>
    </row>
    <row r="131" ht="20.1" customHeight="1" spans="1:7">
      <c r="A131" s="40" t="s">
        <v>1</v>
      </c>
      <c r="B131" s="40" t="s">
        <v>2</v>
      </c>
      <c r="C131" s="40" t="s">
        <v>160</v>
      </c>
      <c r="D131" s="40" t="s">
        <v>116</v>
      </c>
      <c r="E131" s="41" t="s">
        <v>117</v>
      </c>
      <c r="F131" s="25" t="s">
        <v>154</v>
      </c>
      <c r="G131" s="26" t="s">
        <v>70</v>
      </c>
    </row>
    <row r="132" ht="20.1" customHeight="1" spans="1:7">
      <c r="A132" s="61">
        <v>1</v>
      </c>
      <c r="B132" s="61" t="s">
        <v>27</v>
      </c>
      <c r="C132" s="62" t="s">
        <v>28</v>
      </c>
      <c r="D132" s="62" t="s">
        <v>118</v>
      </c>
      <c r="E132" s="48">
        <f t="shared" ref="E132:E152" si="8">D132/C132</f>
        <v>0.511166253101737</v>
      </c>
      <c r="F132" s="38">
        <f>E132-74.02%</f>
        <v>-0.229033746898263</v>
      </c>
      <c r="G132" s="27">
        <v>0</v>
      </c>
    </row>
    <row r="133" ht="20.1" customHeight="1" spans="1:7">
      <c r="A133" s="61">
        <v>2</v>
      </c>
      <c r="B133" s="61" t="s">
        <v>155</v>
      </c>
      <c r="C133" s="62" t="s">
        <v>30</v>
      </c>
      <c r="D133" s="62" t="s">
        <v>119</v>
      </c>
      <c r="E133" s="48">
        <f t="shared" si="8"/>
        <v>0.886861313868613</v>
      </c>
      <c r="F133" s="38">
        <f t="shared" ref="F133:F152" si="9">E133-74.02%</f>
        <v>0.146661313868613</v>
      </c>
      <c r="G133" s="27">
        <v>20</v>
      </c>
    </row>
    <row r="134" ht="20.1" customHeight="1" spans="1:7">
      <c r="A134" s="61">
        <v>3</v>
      </c>
      <c r="B134" s="61" t="s">
        <v>31</v>
      </c>
      <c r="C134" s="62" t="s">
        <v>32</v>
      </c>
      <c r="D134" s="62" t="s">
        <v>120</v>
      </c>
      <c r="E134" s="48">
        <f t="shared" si="8"/>
        <v>0.868686868686869</v>
      </c>
      <c r="F134" s="38">
        <f t="shared" si="9"/>
        <v>0.128486868686869</v>
      </c>
      <c r="G134" s="27">
        <v>20</v>
      </c>
    </row>
    <row r="135" ht="20.1" customHeight="1" spans="1:7">
      <c r="A135" s="61">
        <v>4</v>
      </c>
      <c r="B135" s="61" t="s">
        <v>33</v>
      </c>
      <c r="C135" s="62" t="s">
        <v>34</v>
      </c>
      <c r="D135" s="62" t="s">
        <v>121</v>
      </c>
      <c r="E135" s="48">
        <f t="shared" si="8"/>
        <v>0.622327790973872</v>
      </c>
      <c r="F135" s="38">
        <f t="shared" si="9"/>
        <v>-0.117872209026128</v>
      </c>
      <c r="G135" s="27">
        <v>0</v>
      </c>
    </row>
    <row r="136" ht="20.1" customHeight="1" spans="1:7">
      <c r="A136" s="61">
        <v>5</v>
      </c>
      <c r="B136" s="61" t="s">
        <v>35</v>
      </c>
      <c r="C136" s="62" t="s">
        <v>36</v>
      </c>
      <c r="D136" s="62" t="s">
        <v>122</v>
      </c>
      <c r="E136" s="48">
        <f t="shared" si="8"/>
        <v>0.483660130718954</v>
      </c>
      <c r="F136" s="38">
        <f t="shared" si="9"/>
        <v>-0.256539869281046</v>
      </c>
      <c r="G136" s="27">
        <v>0</v>
      </c>
    </row>
    <row r="137" ht="20.1" customHeight="1" spans="1:7">
      <c r="A137" s="61">
        <v>6</v>
      </c>
      <c r="B137" s="61" t="s">
        <v>37</v>
      </c>
      <c r="C137" s="62" t="s">
        <v>38</v>
      </c>
      <c r="D137" s="62" t="s">
        <v>123</v>
      </c>
      <c r="E137" s="48">
        <f t="shared" si="8"/>
        <v>0.742081447963801</v>
      </c>
      <c r="F137" s="38">
        <f t="shared" si="9"/>
        <v>0.00188144796380096</v>
      </c>
      <c r="G137" s="27">
        <v>10.3762895927602</v>
      </c>
    </row>
    <row r="138" ht="20.1" customHeight="1" spans="1:7">
      <c r="A138" s="61">
        <v>7</v>
      </c>
      <c r="B138" s="61" t="s">
        <v>39</v>
      </c>
      <c r="C138" s="62" t="s">
        <v>40</v>
      </c>
      <c r="D138" s="62" t="s">
        <v>124</v>
      </c>
      <c r="E138" s="48">
        <f t="shared" si="8"/>
        <v>0.819444444444444</v>
      </c>
      <c r="F138" s="38">
        <f t="shared" si="9"/>
        <v>0.0792444444444445</v>
      </c>
      <c r="G138" s="27">
        <v>20</v>
      </c>
    </row>
    <row r="139" ht="20.1" customHeight="1" spans="1:7">
      <c r="A139" s="61">
        <v>8</v>
      </c>
      <c r="B139" s="61" t="s">
        <v>41</v>
      </c>
      <c r="C139" s="62">
        <v>658</v>
      </c>
      <c r="D139" s="62" t="s">
        <v>125</v>
      </c>
      <c r="E139" s="48">
        <f t="shared" si="8"/>
        <v>0.759878419452888</v>
      </c>
      <c r="F139" s="38">
        <f t="shared" si="9"/>
        <v>0.0196784194528876</v>
      </c>
      <c r="G139" s="27">
        <v>13.9356838905775</v>
      </c>
    </row>
    <row r="140" ht="20.1" customHeight="1" spans="1:7">
      <c r="A140" s="61">
        <v>9</v>
      </c>
      <c r="B140" s="61" t="s">
        <v>42</v>
      </c>
      <c r="C140" s="62" t="s">
        <v>43</v>
      </c>
      <c r="D140" s="62" t="s">
        <v>126</v>
      </c>
      <c r="E140" s="48">
        <f t="shared" si="8"/>
        <v>0.83371298405467</v>
      </c>
      <c r="F140" s="38">
        <f t="shared" si="9"/>
        <v>0.0935129840546698</v>
      </c>
      <c r="G140" s="27">
        <v>20</v>
      </c>
    </row>
    <row r="141" ht="20.1" customHeight="1" spans="1:7">
      <c r="A141" s="61">
        <v>10</v>
      </c>
      <c r="B141" s="61" t="s">
        <v>97</v>
      </c>
      <c r="C141" s="62" t="s">
        <v>45</v>
      </c>
      <c r="D141" s="62" t="s">
        <v>127</v>
      </c>
      <c r="E141" s="48">
        <f t="shared" si="8"/>
        <v>0.546296296296296</v>
      </c>
      <c r="F141" s="38">
        <f t="shared" si="9"/>
        <v>-0.193903703703704</v>
      </c>
      <c r="G141" s="27">
        <v>0</v>
      </c>
    </row>
    <row r="142" ht="20.1" customHeight="1" spans="1:7">
      <c r="A142" s="61">
        <v>11</v>
      </c>
      <c r="B142" s="61" t="s">
        <v>46</v>
      </c>
      <c r="C142" s="62" t="s">
        <v>47</v>
      </c>
      <c r="D142" s="62" t="s">
        <v>128</v>
      </c>
      <c r="E142" s="48">
        <f t="shared" si="8"/>
        <v>0.695804195804196</v>
      </c>
      <c r="F142" s="38">
        <f t="shared" si="9"/>
        <v>-0.0443958041958041</v>
      </c>
      <c r="G142" s="27">
        <v>1.12083916083917</v>
      </c>
    </row>
    <row r="143" ht="20.1" customHeight="1" spans="1:7">
      <c r="A143" s="61">
        <v>12</v>
      </c>
      <c r="B143" s="61" t="s">
        <v>48</v>
      </c>
      <c r="C143" s="62" t="s">
        <v>49</v>
      </c>
      <c r="D143" s="62" t="s">
        <v>129</v>
      </c>
      <c r="E143" s="48">
        <f t="shared" si="8"/>
        <v>0.760162601626016</v>
      </c>
      <c r="F143" s="38">
        <f t="shared" si="9"/>
        <v>0.0199626016260163</v>
      </c>
      <c r="G143" s="27">
        <v>13.9925203252033</v>
      </c>
    </row>
    <row r="144" ht="20.1" customHeight="1" spans="1:7">
      <c r="A144" s="61">
        <v>13</v>
      </c>
      <c r="B144" s="61" t="s">
        <v>50</v>
      </c>
      <c r="C144" s="62" t="s">
        <v>51</v>
      </c>
      <c r="D144" s="62" t="s">
        <v>130</v>
      </c>
      <c r="E144" s="48">
        <f t="shared" si="8"/>
        <v>0.801261829652997</v>
      </c>
      <c r="F144" s="38">
        <f t="shared" si="9"/>
        <v>0.0610618296529969</v>
      </c>
      <c r="G144" s="27">
        <v>20</v>
      </c>
    </row>
    <row r="145" ht="20.1" customHeight="1" spans="1:7">
      <c r="A145" s="61">
        <v>14</v>
      </c>
      <c r="B145" s="61" t="s">
        <v>52</v>
      </c>
      <c r="C145" s="62" t="s">
        <v>53</v>
      </c>
      <c r="D145" s="62" t="s">
        <v>131</v>
      </c>
      <c r="E145" s="48">
        <f t="shared" si="8"/>
        <v>0.79746835443038</v>
      </c>
      <c r="F145" s="38">
        <f t="shared" si="9"/>
        <v>0.0572683544303798</v>
      </c>
      <c r="G145" s="27">
        <v>20</v>
      </c>
    </row>
    <row r="146" ht="20.1" customHeight="1" spans="1:7">
      <c r="A146" s="61">
        <v>15</v>
      </c>
      <c r="B146" s="61" t="s">
        <v>54</v>
      </c>
      <c r="C146" s="62" t="s">
        <v>55</v>
      </c>
      <c r="D146" s="62" t="s">
        <v>132</v>
      </c>
      <c r="E146" s="48">
        <f t="shared" si="8"/>
        <v>0.851612903225806</v>
      </c>
      <c r="F146" s="38">
        <f t="shared" si="9"/>
        <v>0.111412903225806</v>
      </c>
      <c r="G146" s="27">
        <v>20</v>
      </c>
    </row>
    <row r="147" ht="20.1" customHeight="1" spans="1:7">
      <c r="A147" s="61">
        <v>16</v>
      </c>
      <c r="B147" s="61" t="s">
        <v>56</v>
      </c>
      <c r="C147" s="62" t="s">
        <v>57</v>
      </c>
      <c r="D147" s="62" t="s">
        <v>133</v>
      </c>
      <c r="E147" s="48">
        <f t="shared" si="8"/>
        <v>0.772079772079772</v>
      </c>
      <c r="F147" s="38">
        <f t="shared" si="9"/>
        <v>0.0318797720797721</v>
      </c>
      <c r="G147" s="27">
        <v>16.3759544159544</v>
      </c>
    </row>
    <row r="148" ht="20.1" customHeight="1" spans="1:7">
      <c r="A148" s="61">
        <v>17</v>
      </c>
      <c r="B148" s="61" t="s">
        <v>58</v>
      </c>
      <c r="C148" s="62" t="s">
        <v>59</v>
      </c>
      <c r="D148" s="62" t="s">
        <v>134</v>
      </c>
      <c r="E148" s="48">
        <f t="shared" si="8"/>
        <v>0.583673469387755</v>
      </c>
      <c r="F148" s="38">
        <f t="shared" si="9"/>
        <v>-0.156526530612245</v>
      </c>
      <c r="G148" s="27">
        <v>0</v>
      </c>
    </row>
    <row r="149" ht="20.1" customHeight="1" spans="1:7">
      <c r="A149" s="61">
        <v>18</v>
      </c>
      <c r="B149" s="61" t="s">
        <v>60</v>
      </c>
      <c r="C149" s="62" t="s">
        <v>61</v>
      </c>
      <c r="D149" s="62" t="s">
        <v>135</v>
      </c>
      <c r="E149" s="48">
        <f t="shared" si="8"/>
        <v>0.865482233502538</v>
      </c>
      <c r="F149" s="38">
        <f t="shared" si="9"/>
        <v>0.125282233502538</v>
      </c>
      <c r="G149" s="27">
        <v>20</v>
      </c>
    </row>
    <row r="150" ht="20.1" customHeight="1" spans="1:7">
      <c r="A150" s="61">
        <v>19</v>
      </c>
      <c r="B150" s="61" t="s">
        <v>62</v>
      </c>
      <c r="C150" s="62" t="s">
        <v>63</v>
      </c>
      <c r="D150" s="62" t="s">
        <v>136</v>
      </c>
      <c r="E150" s="48">
        <f t="shared" si="8"/>
        <v>0.606481481481482</v>
      </c>
      <c r="F150" s="38">
        <f t="shared" si="9"/>
        <v>-0.133718518518518</v>
      </c>
      <c r="G150" s="27">
        <v>0</v>
      </c>
    </row>
    <row r="151" ht="20.1" customHeight="1" spans="1:7">
      <c r="A151" s="61">
        <v>20</v>
      </c>
      <c r="B151" s="61" t="s">
        <v>64</v>
      </c>
      <c r="C151" s="62" t="s">
        <v>65</v>
      </c>
      <c r="D151" s="62" t="s">
        <v>137</v>
      </c>
      <c r="E151" s="48">
        <f t="shared" si="8"/>
        <v>0.875912408759124</v>
      </c>
      <c r="F151" s="38">
        <f t="shared" si="9"/>
        <v>0.135712408759124</v>
      </c>
      <c r="G151" s="27">
        <v>20</v>
      </c>
    </row>
    <row r="152" ht="20.1" customHeight="1" spans="1:7">
      <c r="A152" s="61">
        <v>21</v>
      </c>
      <c r="B152" s="61" t="s">
        <v>66</v>
      </c>
      <c r="C152" s="62" t="s">
        <v>67</v>
      </c>
      <c r="D152" s="62" t="s">
        <v>138</v>
      </c>
      <c r="E152" s="48">
        <f t="shared" si="8"/>
        <v>0.875305623471883</v>
      </c>
      <c r="F152" s="38">
        <f t="shared" si="9"/>
        <v>0.135105623471883</v>
      </c>
      <c r="G152" s="27">
        <v>20</v>
      </c>
    </row>
    <row r="153" ht="20.1" customHeight="1" spans="1:7">
      <c r="A153" s="15" t="s">
        <v>162</v>
      </c>
      <c r="B153" s="15"/>
      <c r="C153" s="26">
        <v>8325</v>
      </c>
      <c r="D153" s="25" t="s">
        <v>164</v>
      </c>
      <c r="E153" s="46">
        <v>0.7402</v>
      </c>
      <c r="F153" s="38"/>
      <c r="G153" s="60"/>
    </row>
  </sheetData>
  <mergeCells count="7">
    <mergeCell ref="A1:I1"/>
    <mergeCell ref="A24:E24"/>
    <mergeCell ref="A49:B49"/>
    <mergeCell ref="A75:B75"/>
    <mergeCell ref="A101:B101"/>
    <mergeCell ref="A127:B127"/>
    <mergeCell ref="A153:B153"/>
  </mergeCells>
  <pageMargins left="0.7" right="0.7" top="0.75" bottom="0.75" header="0.3" footer="0.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opLeftCell="A8" workbookViewId="0">
      <selection activeCell="I16" sqref="I16"/>
    </sheetView>
  </sheetViews>
  <sheetFormatPr defaultColWidth="9" defaultRowHeight="14.4" outlineLevelCol="7"/>
  <cols>
    <col min="1" max="1" width="6" customWidth="1"/>
    <col min="2" max="2" width="25" customWidth="1"/>
    <col min="3" max="3" width="12.6296296296296" customWidth="1"/>
    <col min="4" max="4" width="19.6296296296296" customWidth="1"/>
    <col min="5" max="5" width="15" customWidth="1"/>
    <col min="6" max="6" width="12.6296296296296" customWidth="1"/>
    <col min="7" max="7" width="29.1296296296296" customWidth="1"/>
    <col min="8" max="8" width="6.5" customWidth="1"/>
  </cols>
  <sheetData>
    <row r="1" ht="43.5" customHeight="1" spans="1:8">
      <c r="A1" s="13" t="s">
        <v>165</v>
      </c>
      <c r="B1" s="13"/>
      <c r="C1" s="13"/>
      <c r="D1" s="13"/>
      <c r="E1" s="13"/>
      <c r="F1" s="13"/>
      <c r="G1" s="13"/>
      <c r="H1" s="13"/>
    </row>
    <row r="2" ht="24.95" customHeight="1" spans="1:8">
      <c r="A2" s="14" t="s">
        <v>1</v>
      </c>
      <c r="B2" s="15" t="s">
        <v>2</v>
      </c>
      <c r="C2" s="15" t="s">
        <v>140</v>
      </c>
      <c r="D2" s="15" t="s">
        <v>166</v>
      </c>
      <c r="E2" s="15" t="s">
        <v>167</v>
      </c>
      <c r="F2" s="15" t="s">
        <v>168</v>
      </c>
      <c r="G2" s="15" t="s">
        <v>169</v>
      </c>
      <c r="H2" s="16" t="s">
        <v>70</v>
      </c>
    </row>
    <row r="3" ht="24.95" customHeight="1" spans="1:8">
      <c r="A3" s="17">
        <v>1</v>
      </c>
      <c r="B3" s="18" t="s">
        <v>27</v>
      </c>
      <c r="C3" s="19" t="s">
        <v>28</v>
      </c>
      <c r="D3" s="19" t="s">
        <v>118</v>
      </c>
      <c r="E3" s="20">
        <f t="shared" ref="E3:E23" si="0">D3/C3</f>
        <v>0.511166253101737</v>
      </c>
      <c r="F3" s="20">
        <v>0.7857</v>
      </c>
      <c r="G3" s="20">
        <f>E3-F3</f>
        <v>-0.274533746898263</v>
      </c>
      <c r="H3" s="21">
        <v>0</v>
      </c>
    </row>
    <row r="4" ht="24.95" customHeight="1" spans="1:8">
      <c r="A4" s="17">
        <v>2</v>
      </c>
      <c r="B4" s="4" t="s">
        <v>29</v>
      </c>
      <c r="C4" s="19" t="s">
        <v>30</v>
      </c>
      <c r="D4" s="19" t="s">
        <v>119</v>
      </c>
      <c r="E4" s="20">
        <f t="shared" si="0"/>
        <v>0.886861313868613</v>
      </c>
      <c r="F4" s="20">
        <v>0.8618</v>
      </c>
      <c r="G4" s="20">
        <f t="shared" ref="G4:G23" si="1">E4-F4</f>
        <v>0.0250613138686131</v>
      </c>
      <c r="H4" s="21">
        <v>7.50613138686131</v>
      </c>
    </row>
    <row r="5" ht="24.95" customHeight="1" spans="1:8">
      <c r="A5" s="17">
        <v>3</v>
      </c>
      <c r="B5" s="18" t="s">
        <v>31</v>
      </c>
      <c r="C5" s="19" t="s">
        <v>32</v>
      </c>
      <c r="D5" s="19" t="s">
        <v>120</v>
      </c>
      <c r="E5" s="20">
        <f t="shared" si="0"/>
        <v>0.868686868686869</v>
      </c>
      <c r="F5" s="20">
        <v>0.8421</v>
      </c>
      <c r="G5" s="20">
        <f t="shared" si="1"/>
        <v>0.0265868686868688</v>
      </c>
      <c r="H5" s="21">
        <v>7.65868686868688</v>
      </c>
    </row>
    <row r="6" ht="24.95" customHeight="1" spans="1:8">
      <c r="A6" s="17">
        <v>4</v>
      </c>
      <c r="B6" s="18" t="s">
        <v>33</v>
      </c>
      <c r="C6" s="19" t="s">
        <v>34</v>
      </c>
      <c r="D6" s="19" t="s">
        <v>121</v>
      </c>
      <c r="E6" s="20">
        <f t="shared" si="0"/>
        <v>0.622327790973872</v>
      </c>
      <c r="F6" s="20">
        <v>0.7216</v>
      </c>
      <c r="G6" s="20">
        <f t="shared" si="1"/>
        <v>-0.0992722090261283</v>
      </c>
      <c r="H6" s="21">
        <v>0</v>
      </c>
    </row>
    <row r="7" ht="24.95" customHeight="1" spans="1:8">
      <c r="A7" s="17">
        <v>5</v>
      </c>
      <c r="B7" s="18" t="s">
        <v>35</v>
      </c>
      <c r="C7" s="19" t="s">
        <v>36</v>
      </c>
      <c r="D7" s="19" t="s">
        <v>122</v>
      </c>
      <c r="E7" s="20">
        <f t="shared" si="0"/>
        <v>0.483660130718954</v>
      </c>
      <c r="F7" s="20">
        <v>0.7935</v>
      </c>
      <c r="G7" s="20">
        <f t="shared" si="1"/>
        <v>-0.309839869281046</v>
      </c>
      <c r="H7" s="21">
        <v>0</v>
      </c>
    </row>
    <row r="8" ht="24.95" customHeight="1" spans="1:8">
      <c r="A8" s="17">
        <v>6</v>
      </c>
      <c r="B8" s="18" t="s">
        <v>37</v>
      </c>
      <c r="C8" s="19" t="s">
        <v>38</v>
      </c>
      <c r="D8" s="19" t="s">
        <v>123</v>
      </c>
      <c r="E8" s="20">
        <f t="shared" si="0"/>
        <v>0.742081447963801</v>
      </c>
      <c r="F8" s="20">
        <v>0.8784</v>
      </c>
      <c r="G8" s="20">
        <f t="shared" si="1"/>
        <v>-0.136318552036199</v>
      </c>
      <c r="H8" s="21">
        <v>0</v>
      </c>
    </row>
    <row r="9" ht="24.95" customHeight="1" spans="1:8">
      <c r="A9" s="17">
        <v>7</v>
      </c>
      <c r="B9" s="18" t="s">
        <v>39</v>
      </c>
      <c r="C9" s="19" t="s">
        <v>40</v>
      </c>
      <c r="D9" s="19" t="s">
        <v>124</v>
      </c>
      <c r="E9" s="20">
        <f t="shared" si="0"/>
        <v>0.819444444444444</v>
      </c>
      <c r="F9" s="20">
        <v>0.896</v>
      </c>
      <c r="G9" s="20">
        <f t="shared" si="1"/>
        <v>-0.0765555555555556</v>
      </c>
      <c r="H9" s="21">
        <v>0</v>
      </c>
    </row>
    <row r="10" ht="24.95" customHeight="1" spans="1:8">
      <c r="A10" s="17">
        <v>8</v>
      </c>
      <c r="B10" s="18" t="s">
        <v>41</v>
      </c>
      <c r="C10" s="19">
        <v>658</v>
      </c>
      <c r="D10" s="19" t="s">
        <v>125</v>
      </c>
      <c r="E10" s="20">
        <f t="shared" si="0"/>
        <v>0.759878419452888</v>
      </c>
      <c r="F10" s="20">
        <v>0.8165</v>
      </c>
      <c r="G10" s="20">
        <f t="shared" si="1"/>
        <v>-0.0566215805471124</v>
      </c>
      <c r="H10" s="21">
        <v>0</v>
      </c>
    </row>
    <row r="11" ht="24.95" customHeight="1" spans="1:8">
      <c r="A11" s="17">
        <v>9</v>
      </c>
      <c r="B11" s="18" t="s">
        <v>42</v>
      </c>
      <c r="C11" s="19" t="s">
        <v>43</v>
      </c>
      <c r="D11" s="19" t="s">
        <v>126</v>
      </c>
      <c r="E11" s="20">
        <f t="shared" si="0"/>
        <v>0.83371298405467</v>
      </c>
      <c r="F11" s="20">
        <v>0.8824</v>
      </c>
      <c r="G11" s="20">
        <f t="shared" si="1"/>
        <v>-0.0486870159453302</v>
      </c>
      <c r="H11" s="21">
        <v>0.13129840546698</v>
      </c>
    </row>
    <row r="12" ht="24.95" customHeight="1" spans="1:8">
      <c r="A12" s="17">
        <v>10</v>
      </c>
      <c r="B12" s="18" t="s">
        <v>44</v>
      </c>
      <c r="C12" s="19" t="s">
        <v>45</v>
      </c>
      <c r="D12" s="19" t="s">
        <v>127</v>
      </c>
      <c r="E12" s="20">
        <f t="shared" si="0"/>
        <v>0.546296296296296</v>
      </c>
      <c r="F12" s="20">
        <v>0.7229</v>
      </c>
      <c r="G12" s="20">
        <f t="shared" si="1"/>
        <v>-0.176603703703704</v>
      </c>
      <c r="H12" s="21">
        <v>0</v>
      </c>
    </row>
    <row r="13" ht="24.95" customHeight="1" spans="1:8">
      <c r="A13" s="17">
        <v>11</v>
      </c>
      <c r="B13" s="18" t="s">
        <v>46</v>
      </c>
      <c r="C13" s="19" t="s">
        <v>47</v>
      </c>
      <c r="D13" s="19" t="s">
        <v>128</v>
      </c>
      <c r="E13" s="20">
        <f t="shared" si="0"/>
        <v>0.695804195804196</v>
      </c>
      <c r="F13" s="20">
        <v>0.788</v>
      </c>
      <c r="G13" s="20">
        <f t="shared" si="1"/>
        <v>-0.0921958041958042</v>
      </c>
      <c r="H13" s="21">
        <v>0</v>
      </c>
    </row>
    <row r="14" ht="24.95" customHeight="1" spans="1:8">
      <c r="A14" s="17">
        <v>12</v>
      </c>
      <c r="B14" s="18" t="s">
        <v>48</v>
      </c>
      <c r="C14" s="19" t="s">
        <v>49</v>
      </c>
      <c r="D14" s="19" t="s">
        <v>129</v>
      </c>
      <c r="E14" s="20">
        <f t="shared" si="0"/>
        <v>0.760162601626016</v>
      </c>
      <c r="F14" s="20">
        <v>0.765</v>
      </c>
      <c r="G14" s="20">
        <f t="shared" si="1"/>
        <v>-0.00483739837398378</v>
      </c>
      <c r="H14" s="21">
        <v>4.51626016260162</v>
      </c>
    </row>
    <row r="15" ht="24.95" customHeight="1" spans="1:8">
      <c r="A15" s="17">
        <v>13</v>
      </c>
      <c r="B15" s="18" t="s">
        <v>50</v>
      </c>
      <c r="C15" s="19" t="s">
        <v>51</v>
      </c>
      <c r="D15" s="19" t="s">
        <v>130</v>
      </c>
      <c r="E15" s="20">
        <f t="shared" si="0"/>
        <v>0.801261829652997</v>
      </c>
      <c r="F15" s="20">
        <v>0.7642</v>
      </c>
      <c r="G15" s="20">
        <f t="shared" si="1"/>
        <v>0.0370618296529969</v>
      </c>
      <c r="H15" s="21">
        <v>8.70618296529969</v>
      </c>
    </row>
    <row r="16" ht="24.95" customHeight="1" spans="1:8">
      <c r="A16" s="17">
        <v>14</v>
      </c>
      <c r="B16" s="18" t="s">
        <v>52</v>
      </c>
      <c r="C16" s="19" t="s">
        <v>53</v>
      </c>
      <c r="D16" s="19" t="s">
        <v>131</v>
      </c>
      <c r="E16" s="20">
        <f t="shared" si="0"/>
        <v>0.79746835443038</v>
      </c>
      <c r="F16" s="20">
        <v>0.8559</v>
      </c>
      <c r="G16" s="20">
        <f t="shared" si="1"/>
        <v>-0.0584316455696202</v>
      </c>
      <c r="H16" s="21">
        <v>0</v>
      </c>
    </row>
    <row r="17" ht="24.95" customHeight="1" spans="1:8">
      <c r="A17" s="17">
        <v>15</v>
      </c>
      <c r="B17" s="18" t="s">
        <v>54</v>
      </c>
      <c r="C17" s="19" t="s">
        <v>55</v>
      </c>
      <c r="D17" s="19" t="s">
        <v>132</v>
      </c>
      <c r="E17" s="20">
        <f t="shared" si="0"/>
        <v>0.851612903225806</v>
      </c>
      <c r="F17" s="20">
        <v>0.902</v>
      </c>
      <c r="G17" s="20">
        <f t="shared" si="1"/>
        <v>-0.0503870967741936</v>
      </c>
      <c r="H17" s="21">
        <v>0</v>
      </c>
    </row>
    <row r="18" ht="24.95" customHeight="1" spans="1:8">
      <c r="A18" s="17">
        <v>16</v>
      </c>
      <c r="B18" s="18" t="s">
        <v>56</v>
      </c>
      <c r="C18" s="19" t="s">
        <v>57</v>
      </c>
      <c r="D18" s="19" t="s">
        <v>133</v>
      </c>
      <c r="E18" s="20">
        <f t="shared" si="0"/>
        <v>0.772079772079772</v>
      </c>
      <c r="F18" s="20">
        <v>0.8722</v>
      </c>
      <c r="G18" s="20">
        <f t="shared" si="1"/>
        <v>-0.100120227920228</v>
      </c>
      <c r="H18" s="21">
        <v>0</v>
      </c>
    </row>
    <row r="19" ht="24.95" customHeight="1" spans="1:8">
      <c r="A19" s="17">
        <v>17</v>
      </c>
      <c r="B19" s="18" t="s">
        <v>58</v>
      </c>
      <c r="C19" s="19" t="s">
        <v>59</v>
      </c>
      <c r="D19" s="19" t="s">
        <v>134</v>
      </c>
      <c r="E19" s="20">
        <f t="shared" si="0"/>
        <v>0.583673469387755</v>
      </c>
      <c r="F19" s="20">
        <v>0.853</v>
      </c>
      <c r="G19" s="20">
        <f t="shared" si="1"/>
        <v>-0.269326530612245</v>
      </c>
      <c r="H19" s="21">
        <v>0</v>
      </c>
    </row>
    <row r="20" ht="24.95" customHeight="1" spans="1:8">
      <c r="A20" s="17">
        <v>18</v>
      </c>
      <c r="B20" s="18" t="s">
        <v>60</v>
      </c>
      <c r="C20" s="19" t="s">
        <v>61</v>
      </c>
      <c r="D20" s="19" t="s">
        <v>135</v>
      </c>
      <c r="E20" s="20">
        <f t="shared" si="0"/>
        <v>0.865482233502538</v>
      </c>
      <c r="F20" s="20">
        <v>0.9148</v>
      </c>
      <c r="G20" s="20">
        <f t="shared" si="1"/>
        <v>-0.0493177664974619</v>
      </c>
      <c r="H20" s="21">
        <v>0.0682233502538114</v>
      </c>
    </row>
    <row r="21" ht="24.95" customHeight="1" spans="1:8">
      <c r="A21" s="17">
        <v>19</v>
      </c>
      <c r="B21" s="18" t="s">
        <v>62</v>
      </c>
      <c r="C21" s="19" t="s">
        <v>63</v>
      </c>
      <c r="D21" s="19" t="s">
        <v>136</v>
      </c>
      <c r="E21" s="20">
        <f t="shared" si="0"/>
        <v>0.606481481481482</v>
      </c>
      <c r="F21" s="20">
        <v>0.8065</v>
      </c>
      <c r="G21" s="20">
        <f t="shared" si="1"/>
        <v>-0.200018518518518</v>
      </c>
      <c r="H21" s="21">
        <v>0</v>
      </c>
    </row>
    <row r="22" ht="24.95" customHeight="1" spans="1:8">
      <c r="A22" s="17">
        <v>20</v>
      </c>
      <c r="B22" s="18" t="s">
        <v>64</v>
      </c>
      <c r="C22" s="19" t="s">
        <v>65</v>
      </c>
      <c r="D22" s="19" t="s">
        <v>137</v>
      </c>
      <c r="E22" s="20">
        <f t="shared" si="0"/>
        <v>0.875912408759124</v>
      </c>
      <c r="F22" s="20">
        <v>0.8321</v>
      </c>
      <c r="G22" s="20">
        <f t="shared" si="1"/>
        <v>0.0438124087591242</v>
      </c>
      <c r="H22" s="21">
        <v>9.38124087591242</v>
      </c>
    </row>
    <row r="23" ht="24.95" customHeight="1" spans="1:8">
      <c r="A23" s="17">
        <v>21</v>
      </c>
      <c r="B23" s="18" t="s">
        <v>66</v>
      </c>
      <c r="C23" s="19" t="s">
        <v>67</v>
      </c>
      <c r="D23" s="19" t="s">
        <v>138</v>
      </c>
      <c r="E23" s="20">
        <f t="shared" si="0"/>
        <v>0.875305623471883</v>
      </c>
      <c r="F23" s="20">
        <v>0.8519</v>
      </c>
      <c r="G23" s="20">
        <f t="shared" si="1"/>
        <v>0.0234056234718827</v>
      </c>
      <c r="H23" s="21">
        <v>7.34056234718827</v>
      </c>
    </row>
    <row r="24" ht="13.5" customHeight="1"/>
    <row r="25" ht="13.5" customHeight="1"/>
    <row r="26" ht="13.5" customHeight="1"/>
    <row r="27"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sheetData>
  <mergeCells count="1">
    <mergeCell ref="A1:H1"/>
  </mergeCells>
  <pageMargins left="0.511811023622047" right="0.511811023622047"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11" workbookViewId="0">
      <selection activeCell="K28" sqref="K28"/>
    </sheetView>
  </sheetViews>
  <sheetFormatPr defaultColWidth="9" defaultRowHeight="24.95" customHeight="1" outlineLevelCol="7"/>
  <cols>
    <col min="1" max="1" width="6" customWidth="1"/>
    <col min="2" max="2" width="25" customWidth="1"/>
    <col min="3" max="3" width="12.6296296296296" customWidth="1"/>
    <col min="4" max="4" width="19.6296296296296" customWidth="1"/>
    <col min="5" max="5" width="12.6296296296296" customWidth="1"/>
    <col min="6" max="6" width="15" customWidth="1"/>
    <col min="7" max="7" width="29.1296296296296" customWidth="1"/>
    <col min="8" max="8" width="7.5" customWidth="1"/>
  </cols>
  <sheetData>
    <row r="1" ht="35.25" customHeight="1" spans="1:8">
      <c r="A1" s="13" t="s">
        <v>170</v>
      </c>
      <c r="B1" s="13"/>
      <c r="C1" s="13"/>
      <c r="D1" s="13"/>
      <c r="E1" s="13"/>
      <c r="F1" s="13"/>
      <c r="G1" s="13"/>
      <c r="H1" s="13"/>
    </row>
    <row r="2" customHeight="1" spans="1:8">
      <c r="A2" s="14" t="s">
        <v>1</v>
      </c>
      <c r="B2" s="15" t="s">
        <v>2</v>
      </c>
      <c r="C2" s="15" t="s">
        <v>140</v>
      </c>
      <c r="D2" s="15" t="s">
        <v>141</v>
      </c>
      <c r="E2" s="15" t="s">
        <v>142</v>
      </c>
      <c r="F2" s="15" t="s">
        <v>171</v>
      </c>
      <c r="G2" s="15" t="s">
        <v>172</v>
      </c>
      <c r="H2" s="16" t="s">
        <v>70</v>
      </c>
    </row>
    <row r="3" customHeight="1" spans="1:8">
      <c r="A3" s="17">
        <v>1</v>
      </c>
      <c r="B3" s="18" t="s">
        <v>27</v>
      </c>
      <c r="C3" s="19" t="s">
        <v>28</v>
      </c>
      <c r="D3" s="19">
        <v>371</v>
      </c>
      <c r="E3" s="20">
        <f t="shared" ref="E3:E23" si="0">D3/C3</f>
        <v>0.920595533498759</v>
      </c>
      <c r="F3" s="20">
        <v>0.9384</v>
      </c>
      <c r="G3" s="20">
        <f>E3-F3</f>
        <v>-0.0178044665012407</v>
      </c>
      <c r="H3" s="21">
        <v>3.21955334987593</v>
      </c>
    </row>
    <row r="4" customHeight="1" spans="1:8">
      <c r="A4" s="17">
        <v>2</v>
      </c>
      <c r="B4" s="4" t="s">
        <v>29</v>
      </c>
      <c r="C4" s="19" t="s">
        <v>30</v>
      </c>
      <c r="D4" s="19">
        <v>266</v>
      </c>
      <c r="E4" s="20">
        <f t="shared" si="0"/>
        <v>0.970802919708029</v>
      </c>
      <c r="F4" s="20">
        <v>0.9673</v>
      </c>
      <c r="G4" s="20">
        <f t="shared" ref="G4:G23" si="1">E4-F4</f>
        <v>0.00350291970802918</v>
      </c>
      <c r="H4" s="21">
        <v>5.35029197080292</v>
      </c>
    </row>
    <row r="5" customHeight="1" spans="1:8">
      <c r="A5" s="17">
        <v>3</v>
      </c>
      <c r="B5" s="18" t="s">
        <v>31</v>
      </c>
      <c r="C5" s="19" t="s">
        <v>32</v>
      </c>
      <c r="D5" s="19">
        <v>277</v>
      </c>
      <c r="E5" s="20">
        <f t="shared" si="0"/>
        <v>0.932659932659933</v>
      </c>
      <c r="F5" s="20">
        <v>0.9572</v>
      </c>
      <c r="G5" s="20">
        <f t="shared" si="1"/>
        <v>-0.0245400673400674</v>
      </c>
      <c r="H5" s="21">
        <v>2.54599326599326</v>
      </c>
    </row>
    <row r="6" customHeight="1" spans="1:8">
      <c r="A6" s="17">
        <v>4</v>
      </c>
      <c r="B6" s="18" t="s">
        <v>33</v>
      </c>
      <c r="C6" s="19" t="s">
        <v>34</v>
      </c>
      <c r="D6" s="19">
        <v>731</v>
      </c>
      <c r="E6" s="20">
        <f t="shared" si="0"/>
        <v>0.868171021377672</v>
      </c>
      <c r="F6" s="20">
        <v>0.8702</v>
      </c>
      <c r="G6" s="20">
        <f t="shared" si="1"/>
        <v>-0.00202897862232776</v>
      </c>
      <c r="H6" s="21">
        <v>4.79710213776722</v>
      </c>
    </row>
    <row r="7" customHeight="1" spans="1:8">
      <c r="A7" s="17">
        <v>5</v>
      </c>
      <c r="B7" s="18" t="s">
        <v>35</v>
      </c>
      <c r="C7" s="19" t="s">
        <v>36</v>
      </c>
      <c r="D7" s="19">
        <v>150</v>
      </c>
      <c r="E7" s="20">
        <f t="shared" si="0"/>
        <v>0.980392156862745</v>
      </c>
      <c r="F7" s="20">
        <v>0.9032</v>
      </c>
      <c r="G7" s="20">
        <f t="shared" si="1"/>
        <v>0.0771921568627452</v>
      </c>
      <c r="H7" s="21">
        <v>10</v>
      </c>
    </row>
    <row r="8" customHeight="1" spans="1:8">
      <c r="A8" s="17">
        <v>6</v>
      </c>
      <c r="B8" s="18" t="s">
        <v>37</v>
      </c>
      <c r="C8" s="19" t="s">
        <v>38</v>
      </c>
      <c r="D8" s="19">
        <v>209</v>
      </c>
      <c r="E8" s="20">
        <f t="shared" si="0"/>
        <v>0.945701357466063</v>
      </c>
      <c r="F8" s="20">
        <v>0.9864</v>
      </c>
      <c r="G8" s="20">
        <f t="shared" si="1"/>
        <v>-0.0406986425339367</v>
      </c>
      <c r="H8" s="21">
        <v>0.930135746606327</v>
      </c>
    </row>
    <row r="9" customHeight="1" spans="1:8">
      <c r="A9" s="17">
        <v>7</v>
      </c>
      <c r="B9" s="18" t="s">
        <v>39</v>
      </c>
      <c r="C9" s="19" t="s">
        <v>40</v>
      </c>
      <c r="D9" s="19">
        <v>532</v>
      </c>
      <c r="E9" s="20">
        <f t="shared" si="0"/>
        <v>0.923611111111111</v>
      </c>
      <c r="F9" s="20">
        <v>0.975</v>
      </c>
      <c r="G9" s="20">
        <f t="shared" si="1"/>
        <v>-0.0513888888888888</v>
      </c>
      <c r="H9" s="21">
        <v>0</v>
      </c>
    </row>
    <row r="10" customHeight="1" spans="1:8">
      <c r="A10" s="17">
        <v>8</v>
      </c>
      <c r="B10" s="18" t="s">
        <v>41</v>
      </c>
      <c r="C10" s="19">
        <v>658</v>
      </c>
      <c r="D10" s="19">
        <v>596</v>
      </c>
      <c r="E10" s="20">
        <f t="shared" si="0"/>
        <v>0.905775075987842</v>
      </c>
      <c r="F10" s="20">
        <v>0.96</v>
      </c>
      <c r="G10" s="20">
        <f t="shared" si="1"/>
        <v>-0.0542249240121581</v>
      </c>
      <c r="H10" s="21">
        <v>0</v>
      </c>
    </row>
    <row r="11" customHeight="1" spans="1:8">
      <c r="A11" s="17">
        <v>9</v>
      </c>
      <c r="B11" s="18" t="s">
        <v>42</v>
      </c>
      <c r="C11" s="19" t="s">
        <v>43</v>
      </c>
      <c r="D11" s="19">
        <v>400</v>
      </c>
      <c r="E11" s="20">
        <f t="shared" si="0"/>
        <v>0.911161731207289</v>
      </c>
      <c r="F11" s="20">
        <v>0.9706</v>
      </c>
      <c r="G11" s="20">
        <f t="shared" si="1"/>
        <v>-0.0594382687927107</v>
      </c>
      <c r="H11" s="21">
        <v>0</v>
      </c>
    </row>
    <row r="12" customHeight="1" spans="1:8">
      <c r="A12" s="17">
        <v>10</v>
      </c>
      <c r="B12" s="18" t="s">
        <v>44</v>
      </c>
      <c r="C12" s="19" t="s">
        <v>45</v>
      </c>
      <c r="D12" s="19">
        <v>389</v>
      </c>
      <c r="E12" s="20">
        <f t="shared" si="0"/>
        <v>0.900462962962963</v>
      </c>
      <c r="F12" s="20">
        <v>0.9238</v>
      </c>
      <c r="G12" s="20">
        <f t="shared" si="1"/>
        <v>-0.023337037037037</v>
      </c>
      <c r="H12" s="21">
        <v>2.6662962962963</v>
      </c>
    </row>
    <row r="13" customHeight="1" spans="1:8">
      <c r="A13" s="17">
        <v>11</v>
      </c>
      <c r="B13" s="18" t="s">
        <v>46</v>
      </c>
      <c r="C13" s="19" t="s">
        <v>47</v>
      </c>
      <c r="D13" s="19">
        <v>779</v>
      </c>
      <c r="E13" s="20">
        <f t="shared" si="0"/>
        <v>0.907925407925408</v>
      </c>
      <c r="F13" s="20">
        <v>0.9009</v>
      </c>
      <c r="G13" s="20">
        <f t="shared" si="1"/>
        <v>0.00702540792540784</v>
      </c>
      <c r="H13" s="21">
        <v>5.70254079254078</v>
      </c>
    </row>
    <row r="14" customHeight="1" spans="1:8">
      <c r="A14" s="17">
        <v>12</v>
      </c>
      <c r="B14" s="18" t="s">
        <v>48</v>
      </c>
      <c r="C14" s="19" t="s">
        <v>49</v>
      </c>
      <c r="D14" s="19">
        <v>222</v>
      </c>
      <c r="E14" s="20">
        <f t="shared" si="0"/>
        <v>0.902439024390244</v>
      </c>
      <c r="F14" s="20">
        <v>0.927</v>
      </c>
      <c r="G14" s="20">
        <f t="shared" si="1"/>
        <v>-0.0245609756097561</v>
      </c>
      <c r="H14" s="21">
        <v>2.54390243902439</v>
      </c>
    </row>
    <row r="15" customHeight="1" spans="1:8">
      <c r="A15" s="17">
        <v>13</v>
      </c>
      <c r="B15" s="18" t="s">
        <v>50</v>
      </c>
      <c r="C15" s="19" t="s">
        <v>51</v>
      </c>
      <c r="D15" s="19">
        <v>285</v>
      </c>
      <c r="E15" s="20">
        <f t="shared" si="0"/>
        <v>0.899053627760252</v>
      </c>
      <c r="F15" s="20">
        <v>0.9025</v>
      </c>
      <c r="G15" s="20">
        <f t="shared" si="1"/>
        <v>-0.00344637223974764</v>
      </c>
      <c r="H15" s="21">
        <v>4.65536277602524</v>
      </c>
    </row>
    <row r="16" customHeight="1" spans="1:8">
      <c r="A16" s="17">
        <v>14</v>
      </c>
      <c r="B16" s="18" t="s">
        <v>52</v>
      </c>
      <c r="C16" s="19" t="s">
        <v>53</v>
      </c>
      <c r="D16" s="19">
        <v>220</v>
      </c>
      <c r="E16" s="20">
        <f t="shared" si="0"/>
        <v>0.928270042194093</v>
      </c>
      <c r="F16" s="20">
        <v>0.9322</v>
      </c>
      <c r="G16" s="20">
        <f t="shared" si="1"/>
        <v>-0.00392995780590721</v>
      </c>
      <c r="H16" s="21">
        <v>4.60700421940928</v>
      </c>
    </row>
    <row r="17" customHeight="1" spans="1:8">
      <c r="A17" s="17">
        <v>15</v>
      </c>
      <c r="B17" s="18" t="s">
        <v>54</v>
      </c>
      <c r="C17" s="19" t="s">
        <v>55</v>
      </c>
      <c r="D17" s="19">
        <v>574</v>
      </c>
      <c r="E17" s="20">
        <f t="shared" si="0"/>
        <v>0.925806451612903</v>
      </c>
      <c r="F17" s="20">
        <v>0.9855</v>
      </c>
      <c r="G17" s="20">
        <f t="shared" si="1"/>
        <v>-0.0596935483870967</v>
      </c>
      <c r="H17" s="21">
        <v>0</v>
      </c>
    </row>
    <row r="18" customHeight="1" spans="1:8">
      <c r="A18" s="17">
        <v>16</v>
      </c>
      <c r="B18" s="18" t="s">
        <v>56</v>
      </c>
      <c r="C18" s="19" t="s">
        <v>57</v>
      </c>
      <c r="D18" s="19">
        <v>320</v>
      </c>
      <c r="E18" s="20">
        <f t="shared" si="0"/>
        <v>0.911680911680912</v>
      </c>
      <c r="F18" s="20">
        <v>0.9801</v>
      </c>
      <c r="G18" s="20">
        <f t="shared" si="1"/>
        <v>-0.0684190883190883</v>
      </c>
      <c r="H18" s="21">
        <v>0</v>
      </c>
    </row>
    <row r="19" customHeight="1" spans="1:8">
      <c r="A19" s="17">
        <v>17</v>
      </c>
      <c r="B19" s="18" t="s">
        <v>58</v>
      </c>
      <c r="C19" s="19" t="s">
        <v>59</v>
      </c>
      <c r="D19" s="19">
        <v>210</v>
      </c>
      <c r="E19" s="20">
        <f t="shared" si="0"/>
        <v>0.857142857142857</v>
      </c>
      <c r="F19" s="20">
        <v>0.9755</v>
      </c>
      <c r="G19" s="20">
        <f t="shared" si="1"/>
        <v>-0.118357142857143</v>
      </c>
      <c r="H19" s="21">
        <v>0</v>
      </c>
    </row>
    <row r="20" customHeight="1" spans="1:8">
      <c r="A20" s="17">
        <v>18</v>
      </c>
      <c r="B20" s="18" t="s">
        <v>60</v>
      </c>
      <c r="C20" s="19" t="s">
        <v>61</v>
      </c>
      <c r="D20" s="19">
        <v>363</v>
      </c>
      <c r="E20" s="20">
        <f t="shared" si="0"/>
        <v>0.921319796954315</v>
      </c>
      <c r="F20" s="20">
        <v>0.9749</v>
      </c>
      <c r="G20" s="20">
        <f t="shared" si="1"/>
        <v>-0.0535802030456852</v>
      </c>
      <c r="H20" s="21">
        <v>0</v>
      </c>
    </row>
    <row r="21" customHeight="1" spans="1:8">
      <c r="A21" s="17">
        <v>19</v>
      </c>
      <c r="B21" s="18" t="s">
        <v>62</v>
      </c>
      <c r="C21" s="19" t="s">
        <v>63</v>
      </c>
      <c r="D21" s="19">
        <v>198</v>
      </c>
      <c r="E21" s="20">
        <f t="shared" si="0"/>
        <v>0.916666666666667</v>
      </c>
      <c r="F21" s="20">
        <v>0.9585</v>
      </c>
      <c r="G21" s="20">
        <f t="shared" si="1"/>
        <v>-0.0418333333333334</v>
      </c>
      <c r="H21" s="21">
        <v>0.816666666666661</v>
      </c>
    </row>
    <row r="22" customHeight="1" spans="1:8">
      <c r="A22" s="17">
        <v>20</v>
      </c>
      <c r="B22" s="18" t="s">
        <v>64</v>
      </c>
      <c r="C22" s="19" t="s">
        <v>65</v>
      </c>
      <c r="D22" s="19">
        <v>131</v>
      </c>
      <c r="E22" s="20">
        <f t="shared" si="0"/>
        <v>0.956204379562044</v>
      </c>
      <c r="F22" s="20">
        <v>0.9708</v>
      </c>
      <c r="G22" s="20">
        <f t="shared" si="1"/>
        <v>-0.0145956204379561</v>
      </c>
      <c r="H22" s="21">
        <v>3.54043795620439</v>
      </c>
    </row>
    <row r="23" customHeight="1" spans="1:8">
      <c r="A23" s="17">
        <v>21</v>
      </c>
      <c r="B23" s="18" t="s">
        <v>66</v>
      </c>
      <c r="C23" s="19" t="s">
        <v>67</v>
      </c>
      <c r="D23" s="19">
        <v>397</v>
      </c>
      <c r="E23" s="20">
        <f t="shared" si="0"/>
        <v>0.970660146699266</v>
      </c>
      <c r="F23" s="20">
        <v>0.932</v>
      </c>
      <c r="G23" s="20">
        <f t="shared" si="1"/>
        <v>0.0386601466992664</v>
      </c>
      <c r="H23" s="21">
        <v>8.86601466992664</v>
      </c>
    </row>
  </sheetData>
  <mergeCells count="1">
    <mergeCell ref="A1:H1"/>
  </mergeCells>
  <pageMargins left="0.7" right="0.7" top="0.75" bottom="0.75" header="0.3" footer="0.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L10" sqref="L10"/>
    </sheetView>
  </sheetViews>
  <sheetFormatPr defaultColWidth="9" defaultRowHeight="24.95" customHeight="1"/>
  <cols>
    <col min="1" max="1" width="5.25" customWidth="1"/>
    <col min="2" max="2" width="21.5" style="1" customWidth="1"/>
    <col min="3" max="3" width="11.3796296296296" style="2" customWidth="1"/>
    <col min="4" max="4" width="9.62962962962963" customWidth="1"/>
    <col min="5" max="5" width="11.75" customWidth="1"/>
    <col min="6" max="6" width="10.6296296296296" customWidth="1"/>
    <col min="7" max="7" width="12.3796296296296" customWidth="1"/>
    <col min="8" max="8" width="15.1296296296296" customWidth="1"/>
    <col min="9" max="9" width="9.25" customWidth="1"/>
  </cols>
  <sheetData>
    <row r="1" ht="38.25" customHeight="1" spans="1:9">
      <c r="A1" s="3" t="s">
        <v>173</v>
      </c>
      <c r="B1" s="3"/>
      <c r="C1" s="3"/>
      <c r="D1" s="3"/>
      <c r="E1" s="3"/>
      <c r="F1" s="3"/>
      <c r="G1" s="3"/>
      <c r="H1" s="3"/>
      <c r="I1" s="3"/>
    </row>
    <row r="2" customHeight="1" spans="1:9">
      <c r="A2" s="4" t="s">
        <v>1</v>
      </c>
      <c r="B2" s="5" t="s">
        <v>85</v>
      </c>
      <c r="C2" s="5" t="s">
        <v>174</v>
      </c>
      <c r="D2" s="5" t="s">
        <v>175</v>
      </c>
      <c r="E2" s="5" t="s">
        <v>176</v>
      </c>
      <c r="F2" s="5" t="s">
        <v>177</v>
      </c>
      <c r="G2" s="5" t="s">
        <v>178</v>
      </c>
      <c r="H2" s="6" t="s">
        <v>179</v>
      </c>
      <c r="I2" s="10" t="s">
        <v>70</v>
      </c>
    </row>
    <row r="3" customHeight="1" spans="1:9">
      <c r="A3" s="7">
        <v>1</v>
      </c>
      <c r="B3" s="5" t="s">
        <v>27</v>
      </c>
      <c r="C3" s="8">
        <v>0.2</v>
      </c>
      <c r="D3" s="8">
        <v>0.2211</v>
      </c>
      <c r="E3" s="8">
        <v>0.5263</v>
      </c>
      <c r="F3" s="8">
        <v>0.0211</v>
      </c>
      <c r="G3" s="8">
        <v>0.0316</v>
      </c>
      <c r="H3" s="9">
        <v>0.9474</v>
      </c>
      <c r="I3" s="11">
        <v>15</v>
      </c>
    </row>
    <row r="4" customHeight="1" spans="1:9">
      <c r="A4" s="7">
        <v>2</v>
      </c>
      <c r="B4" s="4" t="s">
        <v>29</v>
      </c>
      <c r="C4" s="8">
        <v>0.2083</v>
      </c>
      <c r="D4" s="8">
        <v>0.3333</v>
      </c>
      <c r="E4" s="8">
        <v>0.4167</v>
      </c>
      <c r="F4" s="8">
        <v>0.0417</v>
      </c>
      <c r="G4" s="8">
        <v>0</v>
      </c>
      <c r="H4" s="9">
        <v>0.9583</v>
      </c>
      <c r="I4" s="12">
        <v>20</v>
      </c>
    </row>
    <row r="5" customHeight="1" spans="1:9">
      <c r="A5" s="7">
        <v>3</v>
      </c>
      <c r="B5" s="5" t="s">
        <v>31</v>
      </c>
      <c r="C5" s="8">
        <v>0.2195</v>
      </c>
      <c r="D5" s="8">
        <v>0.2927</v>
      </c>
      <c r="E5" s="8">
        <v>0.4634</v>
      </c>
      <c r="F5" s="8">
        <v>0.0244</v>
      </c>
      <c r="G5" s="8">
        <v>0</v>
      </c>
      <c r="H5" s="9">
        <v>0.9756</v>
      </c>
      <c r="I5" s="12">
        <v>20</v>
      </c>
    </row>
    <row r="6" customHeight="1" spans="1:9">
      <c r="A6" s="7">
        <v>4</v>
      </c>
      <c r="B6" s="5" t="s">
        <v>33</v>
      </c>
      <c r="C6" s="8">
        <v>0.25</v>
      </c>
      <c r="D6" s="8">
        <v>0.3077</v>
      </c>
      <c r="E6" s="8">
        <v>0.3718</v>
      </c>
      <c r="F6" s="8">
        <v>0.0577</v>
      </c>
      <c r="G6" s="8">
        <v>0.0128</v>
      </c>
      <c r="H6" s="9">
        <v>0.9295</v>
      </c>
      <c r="I6" s="11">
        <v>15</v>
      </c>
    </row>
    <row r="7" customHeight="1" spans="1:9">
      <c r="A7" s="7">
        <v>5</v>
      </c>
      <c r="B7" s="5" t="s">
        <v>35</v>
      </c>
      <c r="C7" s="5" t="s">
        <v>180</v>
      </c>
      <c r="D7" s="5" t="s">
        <v>181</v>
      </c>
      <c r="E7" s="5" t="s">
        <v>182</v>
      </c>
      <c r="F7" s="5" t="s">
        <v>183</v>
      </c>
      <c r="G7" s="5" t="s">
        <v>183</v>
      </c>
      <c r="H7" s="6" t="s">
        <v>184</v>
      </c>
      <c r="I7" s="12">
        <v>20</v>
      </c>
    </row>
    <row r="8" customHeight="1" spans="1:9">
      <c r="A8" s="7">
        <v>6</v>
      </c>
      <c r="B8" s="5" t="s">
        <v>37</v>
      </c>
      <c r="C8" s="8">
        <v>0.1875</v>
      </c>
      <c r="D8" s="8">
        <v>0.25</v>
      </c>
      <c r="E8" s="8">
        <v>0.5</v>
      </c>
      <c r="F8" s="8">
        <v>0</v>
      </c>
      <c r="G8" s="8">
        <v>0.0625</v>
      </c>
      <c r="H8" s="9">
        <v>0.9375</v>
      </c>
      <c r="I8" s="11">
        <v>15</v>
      </c>
    </row>
    <row r="9" customHeight="1" spans="1:9">
      <c r="A9" s="7">
        <v>7</v>
      </c>
      <c r="B9" s="5" t="s">
        <v>39</v>
      </c>
      <c r="C9" s="8">
        <v>0.1856</v>
      </c>
      <c r="D9" s="8">
        <v>0.3114</v>
      </c>
      <c r="E9" s="8">
        <v>0.4251</v>
      </c>
      <c r="F9" s="8">
        <v>0.0479</v>
      </c>
      <c r="G9" s="8">
        <v>0.0299</v>
      </c>
      <c r="H9" s="9">
        <v>0.9222</v>
      </c>
      <c r="I9" s="11">
        <v>15</v>
      </c>
    </row>
    <row r="10" customHeight="1" spans="1:9">
      <c r="A10" s="7">
        <v>8</v>
      </c>
      <c r="B10" s="5" t="s">
        <v>41</v>
      </c>
      <c r="C10" s="8">
        <v>0.2717</v>
      </c>
      <c r="D10" s="8">
        <v>0.2283</v>
      </c>
      <c r="E10" s="8">
        <v>0.3587</v>
      </c>
      <c r="F10" s="8">
        <v>0.087</v>
      </c>
      <c r="G10" s="8">
        <v>0.0543</v>
      </c>
      <c r="H10" s="9">
        <v>0.8587</v>
      </c>
      <c r="I10" s="11">
        <v>10</v>
      </c>
    </row>
    <row r="11" customHeight="1" spans="1:9">
      <c r="A11" s="7">
        <v>9</v>
      </c>
      <c r="B11" s="5" t="s">
        <v>42</v>
      </c>
      <c r="C11" s="8">
        <v>0.226</v>
      </c>
      <c r="D11" s="8">
        <v>0.3288</v>
      </c>
      <c r="E11" s="8">
        <v>0.349315068493151</v>
      </c>
      <c r="F11" s="8">
        <v>0.0753</v>
      </c>
      <c r="G11" s="8">
        <v>0.0205479452054795</v>
      </c>
      <c r="H11" s="9">
        <v>0.904109589041096</v>
      </c>
      <c r="I11" s="11">
        <v>15</v>
      </c>
    </row>
    <row r="12" customHeight="1" spans="1:9">
      <c r="A12" s="7">
        <v>10</v>
      </c>
      <c r="B12" s="5" t="s">
        <v>97</v>
      </c>
      <c r="C12" s="8">
        <v>0.1605</v>
      </c>
      <c r="D12" s="8">
        <v>0.3951</v>
      </c>
      <c r="E12" s="8">
        <v>0.3827</v>
      </c>
      <c r="F12" s="8">
        <v>0.0617</v>
      </c>
      <c r="G12" s="8">
        <v>0</v>
      </c>
      <c r="H12" s="9">
        <v>0.9383</v>
      </c>
      <c r="I12" s="11">
        <v>15</v>
      </c>
    </row>
    <row r="13" customHeight="1" spans="1:9">
      <c r="A13" s="7">
        <v>11</v>
      </c>
      <c r="B13" s="5" t="s">
        <v>46</v>
      </c>
      <c r="C13" s="8">
        <v>0.28</v>
      </c>
      <c r="D13" s="8">
        <v>0.4133</v>
      </c>
      <c r="E13" s="8">
        <v>0.26</v>
      </c>
      <c r="F13" s="8">
        <v>0.04</v>
      </c>
      <c r="G13" s="8">
        <v>0.0067</v>
      </c>
      <c r="H13" s="9">
        <v>0.9533</v>
      </c>
      <c r="I13" s="12">
        <v>20</v>
      </c>
    </row>
    <row r="14" customHeight="1" spans="1:9">
      <c r="A14" s="7">
        <v>12</v>
      </c>
      <c r="B14" s="5" t="s">
        <v>48</v>
      </c>
      <c r="C14" s="8">
        <v>0.2414</v>
      </c>
      <c r="D14" s="8">
        <v>0.2759</v>
      </c>
      <c r="E14" s="8">
        <v>0.3793</v>
      </c>
      <c r="F14" s="8">
        <v>0.069</v>
      </c>
      <c r="G14" s="8">
        <v>0.0345</v>
      </c>
      <c r="H14" s="9">
        <v>0.8966</v>
      </c>
      <c r="I14" s="11">
        <v>10</v>
      </c>
    </row>
    <row r="15" customHeight="1" spans="1:9">
      <c r="A15" s="7">
        <v>13</v>
      </c>
      <c r="B15" s="5" t="s">
        <v>50</v>
      </c>
      <c r="C15" s="8">
        <v>0.2917</v>
      </c>
      <c r="D15" s="8">
        <v>0.2708</v>
      </c>
      <c r="E15" s="8">
        <v>0.3125</v>
      </c>
      <c r="F15" s="8">
        <v>0.1146</v>
      </c>
      <c r="G15" s="8">
        <v>0.0104</v>
      </c>
      <c r="H15" s="9">
        <v>0.875</v>
      </c>
      <c r="I15" s="11">
        <v>10</v>
      </c>
    </row>
    <row r="16" customHeight="1" spans="1:9">
      <c r="A16" s="7">
        <v>14</v>
      </c>
      <c r="B16" s="5" t="s">
        <v>52</v>
      </c>
      <c r="C16" s="8">
        <v>0.0938</v>
      </c>
      <c r="D16" s="8">
        <v>0.375</v>
      </c>
      <c r="E16" s="8">
        <v>0.4688</v>
      </c>
      <c r="F16" s="8">
        <v>0</v>
      </c>
      <c r="G16" s="8">
        <v>0.0625</v>
      </c>
      <c r="H16" s="9">
        <v>0.9375</v>
      </c>
      <c r="I16" s="11">
        <v>15</v>
      </c>
    </row>
    <row r="17" customHeight="1" spans="1:9">
      <c r="A17" s="7">
        <v>15</v>
      </c>
      <c r="B17" s="5" t="s">
        <v>54</v>
      </c>
      <c r="C17" s="8">
        <v>0.2018</v>
      </c>
      <c r="D17" s="8">
        <v>0.3394</v>
      </c>
      <c r="E17" s="8">
        <v>0.3853</v>
      </c>
      <c r="F17" s="8">
        <v>0.0642</v>
      </c>
      <c r="G17" s="8">
        <v>0.0092</v>
      </c>
      <c r="H17" s="9">
        <v>0.9266</v>
      </c>
      <c r="I17" s="11">
        <v>15</v>
      </c>
    </row>
    <row r="18" customHeight="1" spans="1:9">
      <c r="A18" s="7">
        <v>16</v>
      </c>
      <c r="B18" s="5" t="s">
        <v>56</v>
      </c>
      <c r="C18" s="8">
        <v>0.1972</v>
      </c>
      <c r="D18" s="8">
        <v>0.2113</v>
      </c>
      <c r="E18" s="8">
        <v>0.4648</v>
      </c>
      <c r="F18" s="8">
        <v>0.0845</v>
      </c>
      <c r="G18" s="8">
        <v>0.0423</v>
      </c>
      <c r="H18" s="9">
        <v>0.8732</v>
      </c>
      <c r="I18" s="11">
        <v>10</v>
      </c>
    </row>
    <row r="19" customHeight="1" spans="1:9">
      <c r="A19" s="7">
        <v>17</v>
      </c>
      <c r="B19" s="5" t="s">
        <v>58</v>
      </c>
      <c r="C19" s="8">
        <v>0.3061</v>
      </c>
      <c r="D19" s="8">
        <v>0.2653</v>
      </c>
      <c r="E19" s="8">
        <v>0.3469</v>
      </c>
      <c r="F19" s="8">
        <v>0.0714</v>
      </c>
      <c r="G19" s="8">
        <v>0.0102</v>
      </c>
      <c r="H19" s="9">
        <v>0.9184</v>
      </c>
      <c r="I19" s="11">
        <v>15</v>
      </c>
    </row>
    <row r="20" customHeight="1" spans="1:9">
      <c r="A20" s="7">
        <v>18</v>
      </c>
      <c r="B20" s="5" t="s">
        <v>60</v>
      </c>
      <c r="C20" s="8">
        <v>0.2889</v>
      </c>
      <c r="D20" s="8">
        <v>0.2444</v>
      </c>
      <c r="E20" s="8">
        <v>0.3778</v>
      </c>
      <c r="F20" s="8">
        <v>0.0222</v>
      </c>
      <c r="G20" s="8">
        <v>0.0667</v>
      </c>
      <c r="H20" s="9">
        <v>0.9111</v>
      </c>
      <c r="I20" s="11">
        <v>15</v>
      </c>
    </row>
    <row r="21" customHeight="1" spans="1:9">
      <c r="A21" s="7">
        <v>19</v>
      </c>
      <c r="B21" s="5" t="s">
        <v>62</v>
      </c>
      <c r="C21" s="8">
        <v>0.2222</v>
      </c>
      <c r="D21" s="8">
        <v>0.2222</v>
      </c>
      <c r="E21" s="8">
        <v>0.5</v>
      </c>
      <c r="F21" s="8">
        <v>0.0556</v>
      </c>
      <c r="G21" s="8">
        <v>0</v>
      </c>
      <c r="H21" s="9">
        <v>0.9444</v>
      </c>
      <c r="I21" s="11">
        <v>15</v>
      </c>
    </row>
    <row r="22" customHeight="1" spans="1:9">
      <c r="A22" s="7">
        <v>20</v>
      </c>
      <c r="B22" s="5" t="s">
        <v>64</v>
      </c>
      <c r="C22" s="8">
        <v>0.3913</v>
      </c>
      <c r="D22" s="8">
        <v>0.478252173913043</v>
      </c>
      <c r="E22" s="8">
        <v>0.0869695652173913</v>
      </c>
      <c r="F22" s="8">
        <v>0.0434782608695652</v>
      </c>
      <c r="G22" s="8">
        <v>0</v>
      </c>
      <c r="H22" s="9">
        <v>0.956521739130435</v>
      </c>
      <c r="I22" s="12">
        <v>20</v>
      </c>
    </row>
    <row r="23" customHeight="1" spans="1:9">
      <c r="A23" s="7">
        <v>21</v>
      </c>
      <c r="B23" s="5" t="s">
        <v>66</v>
      </c>
      <c r="C23" s="8">
        <v>0.2955</v>
      </c>
      <c r="D23" s="8">
        <v>0.2045</v>
      </c>
      <c r="E23" s="8">
        <v>0.4545</v>
      </c>
      <c r="F23" s="8">
        <v>0</v>
      </c>
      <c r="G23" s="8">
        <v>0.0455</v>
      </c>
      <c r="H23" s="9">
        <v>0.9545</v>
      </c>
      <c r="I23" s="12">
        <v>20</v>
      </c>
    </row>
  </sheetData>
  <sortState ref="A3:D23">
    <sortCondition ref="B3:B23"/>
  </sortState>
  <mergeCells count="1">
    <mergeCell ref="A1:I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opLeftCell="A9" workbookViewId="0">
      <selection activeCell="C19" sqref="C19"/>
    </sheetView>
  </sheetViews>
  <sheetFormatPr defaultColWidth="9" defaultRowHeight="14.4" outlineLevelCol="3"/>
  <cols>
    <col min="1" max="1" width="10.8796296296296" customWidth="1"/>
    <col min="2" max="3" width="25.6296296296296" customWidth="1"/>
    <col min="4" max="4" width="13.6296296296296" customWidth="1"/>
  </cols>
  <sheetData>
    <row r="1" ht="20.4" spans="1:4">
      <c r="A1" s="105" t="s">
        <v>68</v>
      </c>
      <c r="B1" s="105"/>
      <c r="C1" s="105"/>
      <c r="D1" s="105"/>
    </row>
    <row r="2" ht="24.95" customHeight="1" spans="1:4">
      <c r="A2" s="7" t="s">
        <v>1</v>
      </c>
      <c r="B2" s="7" t="s">
        <v>2</v>
      </c>
      <c r="C2" s="4" t="s">
        <v>69</v>
      </c>
      <c r="D2" s="7" t="s">
        <v>70</v>
      </c>
    </row>
    <row r="3" ht="24.95" customHeight="1" spans="1:4">
      <c r="A3" s="7">
        <v>1</v>
      </c>
      <c r="B3" s="7" t="s">
        <v>27</v>
      </c>
      <c r="C3" s="4" t="s">
        <v>71</v>
      </c>
      <c r="D3" s="7">
        <v>5</v>
      </c>
    </row>
    <row r="4" ht="24.95" customHeight="1" spans="1:4">
      <c r="A4" s="7">
        <v>2</v>
      </c>
      <c r="B4" s="4" t="s">
        <v>29</v>
      </c>
      <c r="C4" s="4" t="s">
        <v>71</v>
      </c>
      <c r="D4" s="7">
        <v>5</v>
      </c>
    </row>
    <row r="5" ht="24.95" customHeight="1" spans="1:4">
      <c r="A5" s="7">
        <v>3</v>
      </c>
      <c r="B5" s="7" t="s">
        <v>31</v>
      </c>
      <c r="C5" s="4" t="s">
        <v>71</v>
      </c>
      <c r="D5" s="7">
        <v>5</v>
      </c>
    </row>
    <row r="6" ht="24.95" customHeight="1" spans="1:4">
      <c r="A6" s="7">
        <v>4</v>
      </c>
      <c r="B6" s="7" t="s">
        <v>33</v>
      </c>
      <c r="C6" s="4" t="s">
        <v>71</v>
      </c>
      <c r="D6" s="7">
        <v>5</v>
      </c>
    </row>
    <row r="7" ht="24.95" customHeight="1" spans="1:4">
      <c r="A7" s="7">
        <v>5</v>
      </c>
      <c r="B7" s="7" t="s">
        <v>35</v>
      </c>
      <c r="C7" s="4" t="s">
        <v>71</v>
      </c>
      <c r="D7" s="7">
        <v>5</v>
      </c>
    </row>
    <row r="8" ht="24.95" customHeight="1" spans="1:4">
      <c r="A8" s="7">
        <v>6</v>
      </c>
      <c r="B8" s="7" t="s">
        <v>37</v>
      </c>
      <c r="C8" s="4" t="s">
        <v>71</v>
      </c>
      <c r="D8" s="7">
        <v>5</v>
      </c>
    </row>
    <row r="9" ht="24.95" customHeight="1" spans="1:4">
      <c r="A9" s="7">
        <v>7</v>
      </c>
      <c r="B9" s="7" t="s">
        <v>39</v>
      </c>
      <c r="C9" s="4" t="s">
        <v>71</v>
      </c>
      <c r="D9" s="7">
        <v>5</v>
      </c>
    </row>
    <row r="10" ht="24.95" customHeight="1" spans="1:4">
      <c r="A10" s="7">
        <v>8</v>
      </c>
      <c r="B10" s="7" t="s">
        <v>41</v>
      </c>
      <c r="C10" s="4" t="s">
        <v>71</v>
      </c>
      <c r="D10" s="7">
        <v>5</v>
      </c>
    </row>
    <row r="11" ht="24.95" customHeight="1" spans="1:4">
      <c r="A11" s="7">
        <v>9</v>
      </c>
      <c r="B11" s="7" t="s">
        <v>42</v>
      </c>
      <c r="C11" s="4" t="s">
        <v>71</v>
      </c>
      <c r="D11" s="7">
        <v>5</v>
      </c>
    </row>
    <row r="12" ht="24.95" customHeight="1" spans="1:4">
      <c r="A12" s="7">
        <v>10</v>
      </c>
      <c r="B12" s="7" t="s">
        <v>44</v>
      </c>
      <c r="C12" s="4" t="s">
        <v>71</v>
      </c>
      <c r="D12" s="7">
        <v>5</v>
      </c>
    </row>
    <row r="13" ht="24.95" customHeight="1" spans="1:4">
      <c r="A13" s="7">
        <v>11</v>
      </c>
      <c r="B13" s="7" t="s">
        <v>46</v>
      </c>
      <c r="C13" s="4" t="s">
        <v>71</v>
      </c>
      <c r="D13" s="7">
        <v>5</v>
      </c>
    </row>
    <row r="14" ht="24.95" customHeight="1" spans="1:4">
      <c r="A14" s="7">
        <v>12</v>
      </c>
      <c r="B14" s="7" t="s">
        <v>48</v>
      </c>
      <c r="C14" s="4" t="s">
        <v>71</v>
      </c>
      <c r="D14" s="7">
        <v>5</v>
      </c>
    </row>
    <row r="15" ht="24.95" customHeight="1" spans="1:4">
      <c r="A15" s="7">
        <v>13</v>
      </c>
      <c r="B15" s="7" t="s">
        <v>50</v>
      </c>
      <c r="C15" s="4" t="s">
        <v>71</v>
      </c>
      <c r="D15" s="7">
        <v>5</v>
      </c>
    </row>
    <row r="16" ht="24.95" customHeight="1" spans="1:4">
      <c r="A16" s="7">
        <v>14</v>
      </c>
      <c r="B16" s="7" t="s">
        <v>52</v>
      </c>
      <c r="C16" s="4" t="s">
        <v>71</v>
      </c>
      <c r="D16" s="7">
        <v>5</v>
      </c>
    </row>
    <row r="17" ht="24.95" customHeight="1" spans="1:4">
      <c r="A17" s="7">
        <v>15</v>
      </c>
      <c r="B17" s="7" t="s">
        <v>54</v>
      </c>
      <c r="C17" s="4" t="s">
        <v>71</v>
      </c>
      <c r="D17" s="7">
        <v>5</v>
      </c>
    </row>
    <row r="18" ht="24.95" customHeight="1" spans="1:4">
      <c r="A18" s="7">
        <v>16</v>
      </c>
      <c r="B18" s="7" t="s">
        <v>56</v>
      </c>
      <c r="C18" s="4" t="s">
        <v>71</v>
      </c>
      <c r="D18" s="7">
        <v>5</v>
      </c>
    </row>
    <row r="19" ht="24.95" customHeight="1" spans="1:4">
      <c r="A19" s="7">
        <v>17</v>
      </c>
      <c r="B19" s="7" t="s">
        <v>58</v>
      </c>
      <c r="C19" s="4" t="s">
        <v>71</v>
      </c>
      <c r="D19" s="7">
        <v>5</v>
      </c>
    </row>
    <row r="20" ht="24.95" customHeight="1" spans="1:4">
      <c r="A20" s="7">
        <v>18</v>
      </c>
      <c r="B20" s="7" t="s">
        <v>60</v>
      </c>
      <c r="C20" s="4" t="s">
        <v>71</v>
      </c>
      <c r="D20" s="7">
        <v>5</v>
      </c>
    </row>
    <row r="21" ht="24.95" customHeight="1" spans="1:4">
      <c r="A21" s="7">
        <v>19</v>
      </c>
      <c r="B21" s="7" t="s">
        <v>62</v>
      </c>
      <c r="C21" s="4" t="s">
        <v>71</v>
      </c>
      <c r="D21" s="7">
        <v>5</v>
      </c>
    </row>
    <row r="22" ht="24.95" customHeight="1" spans="1:4">
      <c r="A22" s="7">
        <v>20</v>
      </c>
      <c r="B22" s="7" t="s">
        <v>64</v>
      </c>
      <c r="C22" s="4" t="s">
        <v>71</v>
      </c>
      <c r="D22" s="7">
        <v>5</v>
      </c>
    </row>
    <row r="23" ht="24.95" customHeight="1" spans="1:4">
      <c r="A23" s="7">
        <v>21</v>
      </c>
      <c r="B23" s="7" t="s">
        <v>66</v>
      </c>
      <c r="C23" s="4" t="s">
        <v>71</v>
      </c>
      <c r="D23" s="7">
        <v>5</v>
      </c>
    </row>
  </sheetData>
  <sortState ref="A3:D23">
    <sortCondition ref="B3:B23"/>
  </sortState>
  <mergeCells count="1">
    <mergeCell ref="A1:D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opLeftCell="A7" workbookViewId="0">
      <selection activeCell="G20" sqref="G20"/>
    </sheetView>
  </sheetViews>
  <sheetFormatPr defaultColWidth="9" defaultRowHeight="14.4" outlineLevelCol="3"/>
  <cols>
    <col min="1" max="1" width="10.8796296296296" customWidth="1"/>
    <col min="2" max="3" width="25.6296296296296" customWidth="1"/>
    <col min="4" max="4" width="13.6296296296296" customWidth="1"/>
  </cols>
  <sheetData>
    <row r="1" ht="20.4" spans="1:4">
      <c r="A1" s="105" t="s">
        <v>72</v>
      </c>
      <c r="B1" s="105"/>
      <c r="C1" s="105"/>
      <c r="D1" s="105"/>
    </row>
    <row r="2" ht="24.95" customHeight="1" spans="1:4">
      <c r="A2" s="7" t="s">
        <v>1</v>
      </c>
      <c r="B2" s="7" t="s">
        <v>2</v>
      </c>
      <c r="C2" s="4" t="s">
        <v>73</v>
      </c>
      <c r="D2" s="7" t="s">
        <v>70</v>
      </c>
    </row>
    <row r="3" ht="24.95" customHeight="1" spans="1:4">
      <c r="A3" s="7">
        <v>1</v>
      </c>
      <c r="B3" s="7" t="s">
        <v>27</v>
      </c>
      <c r="C3" s="4" t="s">
        <v>74</v>
      </c>
      <c r="D3" s="7">
        <v>5</v>
      </c>
    </row>
    <row r="4" ht="24.95" customHeight="1" spans="1:4">
      <c r="A4" s="7">
        <v>2</v>
      </c>
      <c r="B4" s="4" t="s">
        <v>29</v>
      </c>
      <c r="C4" s="4" t="s">
        <v>74</v>
      </c>
      <c r="D4" s="7">
        <v>5</v>
      </c>
    </row>
    <row r="5" ht="24.95" customHeight="1" spans="1:4">
      <c r="A5" s="7">
        <v>3</v>
      </c>
      <c r="B5" s="7" t="s">
        <v>31</v>
      </c>
      <c r="C5" s="4" t="s">
        <v>74</v>
      </c>
      <c r="D5" s="7">
        <v>5</v>
      </c>
    </row>
    <row r="6" ht="24.95" customHeight="1" spans="1:4">
      <c r="A6" s="7">
        <v>4</v>
      </c>
      <c r="B6" s="7" t="s">
        <v>33</v>
      </c>
      <c r="C6" s="4" t="s">
        <v>75</v>
      </c>
      <c r="D6" s="7">
        <v>0</v>
      </c>
    </row>
    <row r="7" ht="24.95" customHeight="1" spans="1:4">
      <c r="A7" s="7">
        <v>5</v>
      </c>
      <c r="B7" s="7" t="s">
        <v>35</v>
      </c>
      <c r="C7" s="4" t="s">
        <v>74</v>
      </c>
      <c r="D7" s="7">
        <v>5</v>
      </c>
    </row>
    <row r="8" ht="24.95" customHeight="1" spans="1:4">
      <c r="A8" s="7">
        <v>6</v>
      </c>
      <c r="B8" s="7" t="s">
        <v>37</v>
      </c>
      <c r="C8" s="4" t="s">
        <v>74</v>
      </c>
      <c r="D8" s="7">
        <v>5</v>
      </c>
    </row>
    <row r="9" ht="24.95" customHeight="1" spans="1:4">
      <c r="A9" s="7">
        <v>7</v>
      </c>
      <c r="B9" s="7" t="s">
        <v>39</v>
      </c>
      <c r="C9" s="4" t="s">
        <v>74</v>
      </c>
      <c r="D9" s="7">
        <v>5</v>
      </c>
    </row>
    <row r="10" ht="24.95" customHeight="1" spans="1:4">
      <c r="A10" s="7">
        <v>8</v>
      </c>
      <c r="B10" s="7" t="s">
        <v>41</v>
      </c>
      <c r="C10" s="4" t="s">
        <v>74</v>
      </c>
      <c r="D10" s="7">
        <v>5</v>
      </c>
    </row>
    <row r="11" ht="24.95" customHeight="1" spans="1:4">
      <c r="A11" s="7">
        <v>9</v>
      </c>
      <c r="B11" s="7" t="s">
        <v>42</v>
      </c>
      <c r="C11" s="4" t="s">
        <v>74</v>
      </c>
      <c r="D11" s="7">
        <v>5</v>
      </c>
    </row>
    <row r="12" ht="24.95" customHeight="1" spans="1:4">
      <c r="A12" s="7">
        <v>10</v>
      </c>
      <c r="B12" s="7" t="s">
        <v>44</v>
      </c>
      <c r="C12" s="4" t="s">
        <v>76</v>
      </c>
      <c r="D12" s="7">
        <v>3</v>
      </c>
    </row>
    <row r="13" ht="24.95" customHeight="1" spans="1:4">
      <c r="A13" s="7">
        <v>11</v>
      </c>
      <c r="B13" s="7" t="s">
        <v>46</v>
      </c>
      <c r="C13" s="4" t="s">
        <v>74</v>
      </c>
      <c r="D13" s="7">
        <v>5</v>
      </c>
    </row>
    <row r="14" ht="24.95" customHeight="1" spans="1:4">
      <c r="A14" s="7">
        <v>12</v>
      </c>
      <c r="B14" s="7" t="s">
        <v>48</v>
      </c>
      <c r="C14" s="4" t="s">
        <v>74</v>
      </c>
      <c r="D14" s="7">
        <v>5</v>
      </c>
    </row>
    <row r="15" ht="24.95" customHeight="1" spans="1:4">
      <c r="A15" s="7">
        <v>13</v>
      </c>
      <c r="B15" s="7" t="s">
        <v>50</v>
      </c>
      <c r="C15" s="4" t="s">
        <v>74</v>
      </c>
      <c r="D15" s="7">
        <v>5</v>
      </c>
    </row>
    <row r="16" ht="24.95" customHeight="1" spans="1:4">
      <c r="A16" s="7">
        <v>14</v>
      </c>
      <c r="B16" s="7" t="s">
        <v>52</v>
      </c>
      <c r="C16" s="4" t="s">
        <v>74</v>
      </c>
      <c r="D16" s="7">
        <v>5</v>
      </c>
    </row>
    <row r="17" ht="24.95" customHeight="1" spans="1:4">
      <c r="A17" s="7">
        <v>15</v>
      </c>
      <c r="B17" s="7" t="s">
        <v>54</v>
      </c>
      <c r="C17" s="4" t="s">
        <v>76</v>
      </c>
      <c r="D17" s="7">
        <v>3</v>
      </c>
    </row>
    <row r="18" ht="24.95" customHeight="1" spans="1:4">
      <c r="A18" s="7">
        <v>16</v>
      </c>
      <c r="B18" s="7" t="s">
        <v>56</v>
      </c>
      <c r="C18" s="4" t="s">
        <v>74</v>
      </c>
      <c r="D18" s="7">
        <v>5</v>
      </c>
    </row>
    <row r="19" ht="24.95" customHeight="1" spans="1:4">
      <c r="A19" s="7">
        <v>17</v>
      </c>
      <c r="B19" s="7" t="s">
        <v>58</v>
      </c>
      <c r="C19" s="4" t="s">
        <v>76</v>
      </c>
      <c r="D19" s="7">
        <v>3</v>
      </c>
    </row>
    <row r="20" ht="24.95" customHeight="1" spans="1:4">
      <c r="A20" s="7">
        <v>18</v>
      </c>
      <c r="B20" s="7" t="s">
        <v>60</v>
      </c>
      <c r="C20" s="4" t="s">
        <v>74</v>
      </c>
      <c r="D20" s="7">
        <v>5</v>
      </c>
    </row>
    <row r="21" ht="24.95" customHeight="1" spans="1:4">
      <c r="A21" s="7">
        <v>19</v>
      </c>
      <c r="B21" s="7" t="s">
        <v>62</v>
      </c>
      <c r="C21" s="4" t="s">
        <v>74</v>
      </c>
      <c r="D21" s="7">
        <v>5</v>
      </c>
    </row>
    <row r="22" ht="24.95" customHeight="1" spans="1:4">
      <c r="A22" s="7">
        <v>20</v>
      </c>
      <c r="B22" s="7" t="s">
        <v>64</v>
      </c>
      <c r="C22" s="4" t="s">
        <v>74</v>
      </c>
      <c r="D22" s="7">
        <v>5</v>
      </c>
    </row>
    <row r="23" ht="24.95" customHeight="1" spans="1:4">
      <c r="A23" s="7">
        <v>21</v>
      </c>
      <c r="B23" s="7" t="s">
        <v>66</v>
      </c>
      <c r="C23" s="4" t="s">
        <v>76</v>
      </c>
      <c r="D23" s="7">
        <v>3</v>
      </c>
    </row>
  </sheetData>
  <mergeCells count="1">
    <mergeCell ref="A1:D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opLeftCell="A7" workbookViewId="0">
      <selection activeCell="D3" sqref="D3:D23"/>
    </sheetView>
  </sheetViews>
  <sheetFormatPr defaultColWidth="9" defaultRowHeight="14.4" outlineLevelCol="3"/>
  <cols>
    <col min="1" max="1" width="10.8796296296296" customWidth="1"/>
    <col min="2" max="3" width="25.6296296296296" customWidth="1"/>
    <col min="4" max="4" width="13.6296296296296" customWidth="1"/>
  </cols>
  <sheetData>
    <row r="1" ht="20.4" spans="1:4">
      <c r="A1" s="105" t="s">
        <v>77</v>
      </c>
      <c r="B1" s="105"/>
      <c r="C1" s="105"/>
      <c r="D1" s="105"/>
    </row>
    <row r="2" ht="24.95" customHeight="1" spans="1:4">
      <c r="A2" s="7" t="s">
        <v>1</v>
      </c>
      <c r="B2" s="7" t="s">
        <v>2</v>
      </c>
      <c r="C2" s="4" t="s">
        <v>78</v>
      </c>
      <c r="D2" s="7" t="s">
        <v>70</v>
      </c>
    </row>
    <row r="3" ht="24.95" customHeight="1" spans="1:4">
      <c r="A3" s="7">
        <v>1</v>
      </c>
      <c r="B3" s="7" t="s">
        <v>27</v>
      </c>
      <c r="C3" s="4" t="s">
        <v>79</v>
      </c>
      <c r="D3" s="7">
        <v>5</v>
      </c>
    </row>
    <row r="4" ht="24.95" customHeight="1" spans="1:4">
      <c r="A4" s="7">
        <v>2</v>
      </c>
      <c r="B4" s="4" t="s">
        <v>29</v>
      </c>
      <c r="C4" s="4" t="s">
        <v>79</v>
      </c>
      <c r="D4" s="7">
        <v>5</v>
      </c>
    </row>
    <row r="5" ht="24.95" customHeight="1" spans="1:4">
      <c r="A5" s="7">
        <v>3</v>
      </c>
      <c r="B5" s="7" t="s">
        <v>31</v>
      </c>
      <c r="C5" s="4" t="s">
        <v>79</v>
      </c>
      <c r="D5" s="7">
        <v>5</v>
      </c>
    </row>
    <row r="6" ht="24.95" customHeight="1" spans="1:4">
      <c r="A6" s="7">
        <v>4</v>
      </c>
      <c r="B6" s="7" t="s">
        <v>33</v>
      </c>
      <c r="C6" s="4" t="s">
        <v>79</v>
      </c>
      <c r="D6" s="7">
        <v>5</v>
      </c>
    </row>
    <row r="7" ht="24.95" customHeight="1" spans="1:4">
      <c r="A7" s="7">
        <v>5</v>
      </c>
      <c r="B7" s="7" t="s">
        <v>35</v>
      </c>
      <c r="C7" s="4" t="s">
        <v>79</v>
      </c>
      <c r="D7" s="7">
        <v>5</v>
      </c>
    </row>
    <row r="8" ht="24.95" customHeight="1" spans="1:4">
      <c r="A8" s="7">
        <v>6</v>
      </c>
      <c r="B8" s="7" t="s">
        <v>37</v>
      </c>
      <c r="C8" s="4" t="s">
        <v>79</v>
      </c>
      <c r="D8" s="7">
        <v>5</v>
      </c>
    </row>
    <row r="9" ht="24.95" customHeight="1" spans="1:4">
      <c r="A9" s="7">
        <v>7</v>
      </c>
      <c r="B9" s="7" t="s">
        <v>39</v>
      </c>
      <c r="C9" s="4" t="s">
        <v>79</v>
      </c>
      <c r="D9" s="7">
        <v>5</v>
      </c>
    </row>
    <row r="10" ht="24.95" customHeight="1" spans="1:4">
      <c r="A10" s="7">
        <v>8</v>
      </c>
      <c r="B10" s="7" t="s">
        <v>41</v>
      </c>
      <c r="C10" s="4" t="s">
        <v>79</v>
      </c>
      <c r="D10" s="7">
        <v>5</v>
      </c>
    </row>
    <row r="11" ht="24.95" customHeight="1" spans="1:4">
      <c r="A11" s="7">
        <v>9</v>
      </c>
      <c r="B11" s="7" t="s">
        <v>42</v>
      </c>
      <c r="C11" s="4" t="s">
        <v>79</v>
      </c>
      <c r="D11" s="7">
        <v>5</v>
      </c>
    </row>
    <row r="12" ht="24.95" customHeight="1" spans="1:4">
      <c r="A12" s="7">
        <v>10</v>
      </c>
      <c r="B12" s="7" t="s">
        <v>44</v>
      </c>
      <c r="C12" s="4" t="s">
        <v>79</v>
      </c>
      <c r="D12" s="7">
        <v>5</v>
      </c>
    </row>
    <row r="13" ht="24.95" customHeight="1" spans="1:4">
      <c r="A13" s="7">
        <v>11</v>
      </c>
      <c r="B13" s="7" t="s">
        <v>46</v>
      </c>
      <c r="C13" s="4" t="s">
        <v>79</v>
      </c>
      <c r="D13" s="7">
        <v>5</v>
      </c>
    </row>
    <row r="14" ht="24.95" customHeight="1" spans="1:4">
      <c r="A14" s="7">
        <v>12</v>
      </c>
      <c r="B14" s="7" t="s">
        <v>48</v>
      </c>
      <c r="C14" s="4" t="s">
        <v>79</v>
      </c>
      <c r="D14" s="7">
        <v>5</v>
      </c>
    </row>
    <row r="15" ht="24.95" customHeight="1" spans="1:4">
      <c r="A15" s="7">
        <v>13</v>
      </c>
      <c r="B15" s="7" t="s">
        <v>50</v>
      </c>
      <c r="C15" s="4" t="s">
        <v>79</v>
      </c>
      <c r="D15" s="7">
        <v>5</v>
      </c>
    </row>
    <row r="16" ht="24.95" customHeight="1" spans="1:4">
      <c r="A16" s="7">
        <v>14</v>
      </c>
      <c r="B16" s="7" t="s">
        <v>52</v>
      </c>
      <c r="C16" s="4" t="s">
        <v>79</v>
      </c>
      <c r="D16" s="7">
        <v>5</v>
      </c>
    </row>
    <row r="17" ht="24.95" customHeight="1" spans="1:4">
      <c r="A17" s="7">
        <v>15</v>
      </c>
      <c r="B17" s="7" t="s">
        <v>54</v>
      </c>
      <c r="C17" s="4" t="s">
        <v>79</v>
      </c>
      <c r="D17" s="7">
        <v>5</v>
      </c>
    </row>
    <row r="18" ht="24.95" customHeight="1" spans="1:4">
      <c r="A18" s="7">
        <v>16</v>
      </c>
      <c r="B18" s="7" t="s">
        <v>56</v>
      </c>
      <c r="C18" s="4" t="s">
        <v>79</v>
      </c>
      <c r="D18" s="7">
        <v>5</v>
      </c>
    </row>
    <row r="19" ht="24.95" customHeight="1" spans="1:4">
      <c r="A19" s="7">
        <v>17</v>
      </c>
      <c r="B19" s="7" t="s">
        <v>58</v>
      </c>
      <c r="C19" s="4" t="s">
        <v>79</v>
      </c>
      <c r="D19" s="7">
        <v>5</v>
      </c>
    </row>
    <row r="20" ht="24.95" customHeight="1" spans="1:4">
      <c r="A20" s="7">
        <v>18</v>
      </c>
      <c r="B20" s="7" t="s">
        <v>60</v>
      </c>
      <c r="C20" s="4" t="s">
        <v>79</v>
      </c>
      <c r="D20" s="7">
        <v>5</v>
      </c>
    </row>
    <row r="21" ht="24.95" customHeight="1" spans="1:4">
      <c r="A21" s="7">
        <v>19</v>
      </c>
      <c r="B21" s="7" t="s">
        <v>62</v>
      </c>
      <c r="C21" s="4" t="s">
        <v>79</v>
      </c>
      <c r="D21" s="7">
        <v>5</v>
      </c>
    </row>
    <row r="22" ht="24.95" customHeight="1" spans="1:4">
      <c r="A22" s="7">
        <v>20</v>
      </c>
      <c r="B22" s="7" t="s">
        <v>64</v>
      </c>
      <c r="C22" s="4" t="s">
        <v>79</v>
      </c>
      <c r="D22" s="7">
        <v>5</v>
      </c>
    </row>
    <row r="23" ht="24.95" customHeight="1" spans="1:4">
      <c r="A23" s="7">
        <v>21</v>
      </c>
      <c r="B23" s="7" t="s">
        <v>66</v>
      </c>
      <c r="C23" s="4" t="s">
        <v>79</v>
      </c>
      <c r="D23" s="7">
        <v>5</v>
      </c>
    </row>
  </sheetData>
  <mergeCells count="1">
    <mergeCell ref="A1:D1"/>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workbookViewId="0">
      <selection activeCell="D3" sqref="D3:D23"/>
    </sheetView>
  </sheetViews>
  <sheetFormatPr defaultColWidth="9" defaultRowHeight="14.4" outlineLevelCol="3"/>
  <cols>
    <col min="1" max="1" width="10.8796296296296" customWidth="1"/>
    <col min="2" max="3" width="25.6296296296296" customWidth="1"/>
    <col min="4" max="4" width="13.6296296296296" customWidth="1"/>
  </cols>
  <sheetData>
    <row r="1" ht="20.4" spans="1:4">
      <c r="A1" s="105" t="s">
        <v>80</v>
      </c>
      <c r="B1" s="105"/>
      <c r="C1" s="105"/>
      <c r="D1" s="105"/>
    </row>
    <row r="2" ht="24.95" customHeight="1" spans="1:4">
      <c r="A2" s="7" t="s">
        <v>1</v>
      </c>
      <c r="B2" s="7" t="s">
        <v>2</v>
      </c>
      <c r="C2" s="4" t="s">
        <v>81</v>
      </c>
      <c r="D2" s="7" t="s">
        <v>70</v>
      </c>
    </row>
    <row r="3" ht="24.95" customHeight="1" spans="1:4">
      <c r="A3" s="7">
        <v>1</v>
      </c>
      <c r="B3" s="7" t="s">
        <v>27</v>
      </c>
      <c r="C3" s="4" t="s">
        <v>74</v>
      </c>
      <c r="D3" s="7">
        <v>5</v>
      </c>
    </row>
    <row r="4" ht="24.95" customHeight="1" spans="1:4">
      <c r="A4" s="7">
        <v>2</v>
      </c>
      <c r="B4" s="4" t="s">
        <v>29</v>
      </c>
      <c r="C4" s="4" t="s">
        <v>74</v>
      </c>
      <c r="D4" s="7">
        <v>5</v>
      </c>
    </row>
    <row r="5" ht="24.95" customHeight="1" spans="1:4">
      <c r="A5" s="7">
        <v>3</v>
      </c>
      <c r="B5" s="7" t="s">
        <v>31</v>
      </c>
      <c r="C5" s="4" t="s">
        <v>74</v>
      </c>
      <c r="D5" s="7">
        <v>5</v>
      </c>
    </row>
    <row r="6" ht="24.95" customHeight="1" spans="1:4">
      <c r="A6" s="7">
        <v>4</v>
      </c>
      <c r="B6" s="7" t="s">
        <v>33</v>
      </c>
      <c r="C6" s="4" t="s">
        <v>74</v>
      </c>
      <c r="D6" s="7">
        <v>5</v>
      </c>
    </row>
    <row r="7" ht="24.95" customHeight="1" spans="1:4">
      <c r="A7" s="7">
        <v>5</v>
      </c>
      <c r="B7" s="7" t="s">
        <v>35</v>
      </c>
      <c r="C7" s="4" t="s">
        <v>74</v>
      </c>
      <c r="D7" s="7">
        <v>5</v>
      </c>
    </row>
    <row r="8" ht="24.95" customHeight="1" spans="1:4">
      <c r="A8" s="7">
        <v>6</v>
      </c>
      <c r="B8" s="7" t="s">
        <v>37</v>
      </c>
      <c r="C8" s="4" t="s">
        <v>74</v>
      </c>
      <c r="D8" s="7">
        <v>5</v>
      </c>
    </row>
    <row r="9" ht="24.95" customHeight="1" spans="1:4">
      <c r="A9" s="7">
        <v>7</v>
      </c>
      <c r="B9" s="7" t="s">
        <v>39</v>
      </c>
      <c r="C9" s="4" t="s">
        <v>74</v>
      </c>
      <c r="D9" s="7">
        <v>5</v>
      </c>
    </row>
    <row r="10" ht="24.95" customHeight="1" spans="1:4">
      <c r="A10" s="7">
        <v>8</v>
      </c>
      <c r="B10" s="7" t="s">
        <v>41</v>
      </c>
      <c r="C10" s="4" t="s">
        <v>74</v>
      </c>
      <c r="D10" s="7">
        <v>5</v>
      </c>
    </row>
    <row r="11" ht="24.95" customHeight="1" spans="1:4">
      <c r="A11" s="7">
        <v>9</v>
      </c>
      <c r="B11" s="7" t="s">
        <v>42</v>
      </c>
      <c r="C11" s="4" t="s">
        <v>74</v>
      </c>
      <c r="D11" s="7">
        <v>5</v>
      </c>
    </row>
    <row r="12" ht="24.95" customHeight="1" spans="1:4">
      <c r="A12" s="7">
        <v>10</v>
      </c>
      <c r="B12" s="7" t="s">
        <v>44</v>
      </c>
      <c r="C12" s="4" t="s">
        <v>74</v>
      </c>
      <c r="D12" s="7">
        <v>5</v>
      </c>
    </row>
    <row r="13" ht="24.95" customHeight="1" spans="1:4">
      <c r="A13" s="7">
        <v>11</v>
      </c>
      <c r="B13" s="7" t="s">
        <v>46</v>
      </c>
      <c r="C13" s="4" t="s">
        <v>74</v>
      </c>
      <c r="D13" s="7">
        <v>5</v>
      </c>
    </row>
    <row r="14" ht="24.95" customHeight="1" spans="1:4">
      <c r="A14" s="7">
        <v>12</v>
      </c>
      <c r="B14" s="7" t="s">
        <v>48</v>
      </c>
      <c r="C14" s="4" t="s">
        <v>74</v>
      </c>
      <c r="D14" s="7">
        <v>5</v>
      </c>
    </row>
    <row r="15" ht="24.95" customHeight="1" spans="1:4">
      <c r="A15" s="7">
        <v>13</v>
      </c>
      <c r="B15" s="7" t="s">
        <v>50</v>
      </c>
      <c r="C15" s="4" t="s">
        <v>74</v>
      </c>
      <c r="D15" s="7">
        <v>5</v>
      </c>
    </row>
    <row r="16" ht="24.95" customHeight="1" spans="1:4">
      <c r="A16" s="7">
        <v>14</v>
      </c>
      <c r="B16" s="7" t="s">
        <v>52</v>
      </c>
      <c r="C16" s="4" t="s">
        <v>74</v>
      </c>
      <c r="D16" s="7">
        <v>5</v>
      </c>
    </row>
    <row r="17" ht="24.95" customHeight="1" spans="1:4">
      <c r="A17" s="7">
        <v>15</v>
      </c>
      <c r="B17" s="7" t="s">
        <v>54</v>
      </c>
      <c r="C17" s="4" t="s">
        <v>74</v>
      </c>
      <c r="D17" s="7">
        <v>5</v>
      </c>
    </row>
    <row r="18" ht="24.95" customHeight="1" spans="1:4">
      <c r="A18" s="7">
        <v>16</v>
      </c>
      <c r="B18" s="7" t="s">
        <v>56</v>
      </c>
      <c r="C18" s="4" t="s">
        <v>74</v>
      </c>
      <c r="D18" s="7">
        <v>5</v>
      </c>
    </row>
    <row r="19" ht="24.95" customHeight="1" spans="1:4">
      <c r="A19" s="7">
        <v>17</v>
      </c>
      <c r="B19" s="7" t="s">
        <v>58</v>
      </c>
      <c r="C19" s="4" t="s">
        <v>74</v>
      </c>
      <c r="D19" s="7">
        <v>5</v>
      </c>
    </row>
    <row r="20" ht="24.95" customHeight="1" spans="1:4">
      <c r="A20" s="7">
        <v>18</v>
      </c>
      <c r="B20" s="7" t="s">
        <v>60</v>
      </c>
      <c r="C20" s="4" t="s">
        <v>74</v>
      </c>
      <c r="D20" s="7">
        <v>5</v>
      </c>
    </row>
    <row r="21" ht="24.95" customHeight="1" spans="1:4">
      <c r="A21" s="7">
        <v>19</v>
      </c>
      <c r="B21" s="7" t="s">
        <v>62</v>
      </c>
      <c r="C21" s="4" t="s">
        <v>74</v>
      </c>
      <c r="D21" s="7">
        <v>5</v>
      </c>
    </row>
    <row r="22" ht="24.95" customHeight="1" spans="1:4">
      <c r="A22" s="7">
        <v>20</v>
      </c>
      <c r="B22" s="7" t="s">
        <v>64</v>
      </c>
      <c r="C22" s="4" t="s">
        <v>74</v>
      </c>
      <c r="D22" s="7">
        <v>5</v>
      </c>
    </row>
    <row r="23" ht="24.95" customHeight="1" spans="1:4">
      <c r="A23" s="7">
        <v>21</v>
      </c>
      <c r="B23" s="7" t="s">
        <v>66</v>
      </c>
      <c r="C23" s="4" t="s">
        <v>74</v>
      </c>
      <c r="D23" s="7">
        <v>5</v>
      </c>
    </row>
  </sheetData>
  <mergeCells count="1">
    <mergeCell ref="A1:D1"/>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opLeftCell="A7" workbookViewId="0">
      <selection activeCell="D3" sqref="D3:D23"/>
    </sheetView>
  </sheetViews>
  <sheetFormatPr defaultColWidth="9" defaultRowHeight="14.4" outlineLevelCol="3"/>
  <cols>
    <col min="1" max="1" width="10.8796296296296" customWidth="1"/>
    <col min="2" max="3" width="25.6296296296296" customWidth="1"/>
    <col min="4" max="4" width="13.6296296296296" customWidth="1"/>
  </cols>
  <sheetData>
    <row r="1" ht="20.4" spans="1:4">
      <c r="A1" s="105" t="s">
        <v>82</v>
      </c>
      <c r="B1" s="105"/>
      <c r="C1" s="105"/>
      <c r="D1" s="105"/>
    </row>
    <row r="2" ht="24.95" customHeight="1" spans="1:4">
      <c r="A2" s="7" t="s">
        <v>1</v>
      </c>
      <c r="B2" s="7" t="s">
        <v>2</v>
      </c>
      <c r="C2" s="4" t="s">
        <v>83</v>
      </c>
      <c r="D2" s="7" t="s">
        <v>70</v>
      </c>
    </row>
    <row r="3" ht="24.95" customHeight="1" spans="1:4">
      <c r="A3" s="7">
        <v>1</v>
      </c>
      <c r="B3" s="7" t="s">
        <v>27</v>
      </c>
      <c r="C3" s="106">
        <v>1</v>
      </c>
      <c r="D3" s="7">
        <v>5</v>
      </c>
    </row>
    <row r="4" ht="24.95" customHeight="1" spans="1:4">
      <c r="A4" s="7">
        <v>2</v>
      </c>
      <c r="B4" s="4" t="s">
        <v>29</v>
      </c>
      <c r="C4" s="106">
        <v>1</v>
      </c>
      <c r="D4" s="7">
        <v>5</v>
      </c>
    </row>
    <row r="5" ht="24.95" customHeight="1" spans="1:4">
      <c r="A5" s="7">
        <v>3</v>
      </c>
      <c r="B5" s="7" t="s">
        <v>31</v>
      </c>
      <c r="C5" s="106">
        <v>1</v>
      </c>
      <c r="D5" s="7">
        <v>5</v>
      </c>
    </row>
    <row r="6" ht="24.95" customHeight="1" spans="1:4">
      <c r="A6" s="7">
        <v>4</v>
      </c>
      <c r="B6" s="7" t="s">
        <v>33</v>
      </c>
      <c r="C6" s="106">
        <v>1</v>
      </c>
      <c r="D6" s="7">
        <v>5</v>
      </c>
    </row>
    <row r="7" ht="24.95" customHeight="1" spans="1:4">
      <c r="A7" s="7">
        <v>5</v>
      </c>
      <c r="B7" s="7" t="s">
        <v>35</v>
      </c>
      <c r="C7" s="106">
        <v>1</v>
      </c>
      <c r="D7" s="7">
        <v>5</v>
      </c>
    </row>
    <row r="8" ht="24.95" customHeight="1" spans="1:4">
      <c r="A8" s="7">
        <v>6</v>
      </c>
      <c r="B8" s="7" t="s">
        <v>37</v>
      </c>
      <c r="C8" s="106">
        <v>1</v>
      </c>
      <c r="D8" s="7">
        <v>5</v>
      </c>
    </row>
    <row r="9" ht="24.95" customHeight="1" spans="1:4">
      <c r="A9" s="7">
        <v>7</v>
      </c>
      <c r="B9" s="7" t="s">
        <v>39</v>
      </c>
      <c r="C9" s="106">
        <v>1</v>
      </c>
      <c r="D9" s="7">
        <v>5</v>
      </c>
    </row>
    <row r="10" ht="24.95" customHeight="1" spans="1:4">
      <c r="A10" s="7">
        <v>8</v>
      </c>
      <c r="B10" s="7" t="s">
        <v>41</v>
      </c>
      <c r="C10" s="106">
        <v>1</v>
      </c>
      <c r="D10" s="7">
        <v>5</v>
      </c>
    </row>
    <row r="11" ht="24.95" customHeight="1" spans="1:4">
      <c r="A11" s="7">
        <v>9</v>
      </c>
      <c r="B11" s="7" t="s">
        <v>42</v>
      </c>
      <c r="C11" s="106">
        <v>1</v>
      </c>
      <c r="D11" s="7">
        <v>5</v>
      </c>
    </row>
    <row r="12" ht="24.95" customHeight="1" spans="1:4">
      <c r="A12" s="7">
        <v>10</v>
      </c>
      <c r="B12" s="7" t="s">
        <v>44</v>
      </c>
      <c r="C12" s="106">
        <v>1</v>
      </c>
      <c r="D12" s="7">
        <v>5</v>
      </c>
    </row>
    <row r="13" ht="24.95" customHeight="1" spans="1:4">
      <c r="A13" s="7">
        <v>11</v>
      </c>
      <c r="B13" s="7" t="s">
        <v>46</v>
      </c>
      <c r="C13" s="106">
        <v>1</v>
      </c>
      <c r="D13" s="7">
        <v>5</v>
      </c>
    </row>
    <row r="14" ht="24.95" customHeight="1" spans="1:4">
      <c r="A14" s="7">
        <v>12</v>
      </c>
      <c r="B14" s="7" t="s">
        <v>48</v>
      </c>
      <c r="C14" s="106">
        <v>1</v>
      </c>
      <c r="D14" s="7">
        <v>5</v>
      </c>
    </row>
    <row r="15" ht="24.95" customHeight="1" spans="1:4">
      <c r="A15" s="7">
        <v>13</v>
      </c>
      <c r="B15" s="7" t="s">
        <v>50</v>
      </c>
      <c r="C15" s="106">
        <v>1</v>
      </c>
      <c r="D15" s="7">
        <v>5</v>
      </c>
    </row>
    <row r="16" ht="24.95" customHeight="1" spans="1:4">
      <c r="A16" s="7">
        <v>14</v>
      </c>
      <c r="B16" s="7" t="s">
        <v>52</v>
      </c>
      <c r="C16" s="106">
        <v>1</v>
      </c>
      <c r="D16" s="7">
        <v>5</v>
      </c>
    </row>
    <row r="17" ht="24.95" customHeight="1" spans="1:4">
      <c r="A17" s="7">
        <v>15</v>
      </c>
      <c r="B17" s="7" t="s">
        <v>54</v>
      </c>
      <c r="C17" s="106">
        <v>1</v>
      </c>
      <c r="D17" s="7">
        <v>5</v>
      </c>
    </row>
    <row r="18" ht="24.95" customHeight="1" spans="1:4">
      <c r="A18" s="7">
        <v>16</v>
      </c>
      <c r="B18" s="7" t="s">
        <v>56</v>
      </c>
      <c r="C18" s="106">
        <v>1</v>
      </c>
      <c r="D18" s="7">
        <v>5</v>
      </c>
    </row>
    <row r="19" ht="24.95" customHeight="1" spans="1:4">
      <c r="A19" s="7">
        <v>17</v>
      </c>
      <c r="B19" s="7" t="s">
        <v>58</v>
      </c>
      <c r="C19" s="106">
        <v>1</v>
      </c>
      <c r="D19" s="7">
        <v>5</v>
      </c>
    </row>
    <row r="20" ht="24.95" customHeight="1" spans="1:4">
      <c r="A20" s="7">
        <v>18</v>
      </c>
      <c r="B20" s="7" t="s">
        <v>60</v>
      </c>
      <c r="C20" s="106">
        <v>1</v>
      </c>
      <c r="D20" s="7">
        <v>5</v>
      </c>
    </row>
    <row r="21" ht="24.95" customHeight="1" spans="1:4">
      <c r="A21" s="7">
        <v>19</v>
      </c>
      <c r="B21" s="7" t="s">
        <v>62</v>
      </c>
      <c r="C21" s="106">
        <v>1</v>
      </c>
      <c r="D21" s="7">
        <v>5</v>
      </c>
    </row>
    <row r="22" ht="24.95" customHeight="1" spans="1:4">
      <c r="A22" s="7">
        <v>20</v>
      </c>
      <c r="B22" s="7" t="s">
        <v>64</v>
      </c>
      <c r="C22" s="106">
        <v>1</v>
      </c>
      <c r="D22" s="7">
        <v>5</v>
      </c>
    </row>
    <row r="23" ht="24.95" customHeight="1" spans="1:4">
      <c r="A23" s="7">
        <v>21</v>
      </c>
      <c r="B23" s="7" t="s">
        <v>66</v>
      </c>
      <c r="C23" s="106">
        <v>1</v>
      </c>
      <c r="D23" s="7">
        <v>5</v>
      </c>
    </row>
  </sheetData>
  <mergeCells count="1">
    <mergeCell ref="A1:D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topLeftCell="A16" workbookViewId="0">
      <selection activeCell="C51" sqref="C51"/>
    </sheetView>
  </sheetViews>
  <sheetFormatPr defaultColWidth="9" defaultRowHeight="24.95" customHeight="1"/>
  <cols>
    <col min="2" max="2" width="25.5" customWidth="1"/>
    <col min="3" max="3" width="26.5" customWidth="1"/>
    <col min="4" max="4" width="16.8796296296296" customWidth="1"/>
    <col min="5" max="5" width="17.8796296296296" customWidth="1"/>
    <col min="6" max="7" width="14.3796296296296" customWidth="1"/>
    <col min="9" max="9" width="23.8796296296296" style="88" customWidth="1"/>
    <col min="11" max="11" width="19.8796296296296" customWidth="1"/>
    <col min="14" max="14" width="19.1296296296296" customWidth="1"/>
    <col min="16" max="16" width="17.8796296296296" customWidth="1"/>
  </cols>
  <sheetData>
    <row r="1" ht="42" customHeight="1" spans="1:9">
      <c r="A1" s="89" t="s">
        <v>84</v>
      </c>
      <c r="B1" s="89"/>
      <c r="C1" s="89"/>
      <c r="D1" s="89"/>
      <c r="E1" s="89"/>
      <c r="F1" s="90"/>
      <c r="G1" s="91"/>
      <c r="I1"/>
    </row>
    <row r="2" customHeight="1" spans="1:9">
      <c r="A2" s="83" t="s">
        <v>1</v>
      </c>
      <c r="B2" s="92" t="s">
        <v>85</v>
      </c>
      <c r="C2" s="14" t="s">
        <v>86</v>
      </c>
      <c r="D2" s="83" t="s">
        <v>87</v>
      </c>
      <c r="E2" s="83" t="s">
        <v>88</v>
      </c>
      <c r="F2" s="93"/>
      <c r="G2" s="94"/>
      <c r="I2"/>
    </row>
    <row r="3" customHeight="1" spans="1:9">
      <c r="A3" s="7">
        <v>1</v>
      </c>
      <c r="B3" s="95" t="s">
        <v>27</v>
      </c>
      <c r="C3" s="17">
        <v>4.25</v>
      </c>
      <c r="D3" s="17">
        <v>1.75</v>
      </c>
      <c r="E3" s="7">
        <v>3</v>
      </c>
      <c r="F3" s="94"/>
      <c r="G3" s="94"/>
      <c r="I3"/>
    </row>
    <row r="4" customHeight="1" spans="1:9">
      <c r="A4" s="7">
        <v>2</v>
      </c>
      <c r="B4" s="95" t="s">
        <v>29</v>
      </c>
      <c r="C4" s="17">
        <v>5</v>
      </c>
      <c r="D4" s="17">
        <v>4</v>
      </c>
      <c r="E4" s="7">
        <v>4.5</v>
      </c>
      <c r="F4" s="94"/>
      <c r="G4" s="94"/>
      <c r="I4"/>
    </row>
    <row r="5" customHeight="1" spans="1:9">
      <c r="A5" s="7">
        <v>3</v>
      </c>
      <c r="B5" s="95" t="s">
        <v>31</v>
      </c>
      <c r="C5" s="17">
        <v>4.5</v>
      </c>
      <c r="D5" s="17">
        <v>0.5</v>
      </c>
      <c r="E5" s="7">
        <v>2.5</v>
      </c>
      <c r="F5" s="94"/>
      <c r="G5" s="94"/>
      <c r="I5"/>
    </row>
    <row r="6" customHeight="1" spans="1:9">
      <c r="A6" s="7">
        <v>4</v>
      </c>
      <c r="B6" s="95" t="s">
        <v>33</v>
      </c>
      <c r="C6" s="17">
        <v>4</v>
      </c>
      <c r="D6" s="17">
        <v>0.75</v>
      </c>
      <c r="E6" s="7">
        <v>2.375</v>
      </c>
      <c r="F6" s="94"/>
      <c r="G6" s="94"/>
      <c r="I6"/>
    </row>
    <row r="7" customHeight="1" spans="1:9">
      <c r="A7" s="7">
        <v>5</v>
      </c>
      <c r="B7" s="96" t="s">
        <v>35</v>
      </c>
      <c r="C7" s="17">
        <v>0</v>
      </c>
      <c r="D7" s="17">
        <v>0</v>
      </c>
      <c r="E7" s="7">
        <v>0</v>
      </c>
      <c r="F7" s="94"/>
      <c r="G7" s="94"/>
      <c r="I7"/>
    </row>
    <row r="8" customHeight="1" spans="1:9">
      <c r="A8" s="7">
        <v>6</v>
      </c>
      <c r="B8" s="95" t="s">
        <v>37</v>
      </c>
      <c r="C8" s="17">
        <v>2.75</v>
      </c>
      <c r="D8" s="17">
        <v>2.75</v>
      </c>
      <c r="E8" s="7">
        <v>2.75</v>
      </c>
      <c r="F8" s="94"/>
      <c r="G8" s="94"/>
      <c r="I8"/>
    </row>
    <row r="9" customHeight="1" spans="1:9">
      <c r="A9" s="7">
        <v>7</v>
      </c>
      <c r="B9" s="95" t="s">
        <v>39</v>
      </c>
      <c r="C9" s="17">
        <v>4.75</v>
      </c>
      <c r="D9" s="17">
        <v>4.75</v>
      </c>
      <c r="E9" s="7">
        <v>4.75</v>
      </c>
      <c r="F9" s="94"/>
      <c r="G9" s="94"/>
      <c r="I9"/>
    </row>
    <row r="10" customHeight="1" spans="1:9">
      <c r="A10" s="7">
        <v>8</v>
      </c>
      <c r="B10" s="95" t="s">
        <v>41</v>
      </c>
      <c r="C10" s="17">
        <v>1.25</v>
      </c>
      <c r="D10" s="17">
        <v>1</v>
      </c>
      <c r="E10" s="7">
        <v>1.125</v>
      </c>
      <c r="F10" s="94"/>
      <c r="G10" s="94"/>
      <c r="I10"/>
    </row>
    <row r="11" customHeight="1" spans="1:9">
      <c r="A11" s="7">
        <v>9</v>
      </c>
      <c r="B11" s="95" t="s">
        <v>42</v>
      </c>
      <c r="C11" s="17">
        <v>2.25</v>
      </c>
      <c r="D11" s="17">
        <v>3.25</v>
      </c>
      <c r="E11" s="7">
        <v>2.75</v>
      </c>
      <c r="F11" s="94"/>
      <c r="G11" s="94"/>
      <c r="I11"/>
    </row>
    <row r="12" customHeight="1" spans="1:9">
      <c r="A12" s="7">
        <v>10</v>
      </c>
      <c r="B12" s="95" t="s">
        <v>44</v>
      </c>
      <c r="C12" s="17">
        <v>3</v>
      </c>
      <c r="D12" s="17">
        <v>1.5</v>
      </c>
      <c r="E12" s="7">
        <v>2.25</v>
      </c>
      <c r="F12" s="94"/>
      <c r="G12" s="94"/>
      <c r="I12"/>
    </row>
    <row r="13" customHeight="1" spans="1:9">
      <c r="A13" s="7">
        <v>11</v>
      </c>
      <c r="B13" s="95" t="s">
        <v>46</v>
      </c>
      <c r="C13" s="17">
        <v>1.75</v>
      </c>
      <c r="D13" s="17">
        <v>4.5</v>
      </c>
      <c r="E13" s="7">
        <v>3.125</v>
      </c>
      <c r="F13" s="94"/>
      <c r="G13" s="94"/>
      <c r="I13"/>
    </row>
    <row r="14" customHeight="1" spans="1:9">
      <c r="A14" s="7">
        <v>12</v>
      </c>
      <c r="B14" s="95" t="s">
        <v>48</v>
      </c>
      <c r="C14" s="17">
        <v>3.25</v>
      </c>
      <c r="D14" s="17">
        <v>1.25</v>
      </c>
      <c r="E14" s="7">
        <v>2.25</v>
      </c>
      <c r="F14" s="94"/>
      <c r="G14" s="94"/>
      <c r="I14"/>
    </row>
    <row r="15" customHeight="1" spans="1:9">
      <c r="A15" s="7">
        <v>13</v>
      </c>
      <c r="B15" s="95" t="s">
        <v>50</v>
      </c>
      <c r="C15" s="17">
        <v>0.75</v>
      </c>
      <c r="D15" s="17">
        <v>0.25</v>
      </c>
      <c r="E15" s="7">
        <v>0.5</v>
      </c>
      <c r="F15" s="94"/>
      <c r="G15" s="94"/>
      <c r="I15"/>
    </row>
    <row r="16" customHeight="1" spans="1:9">
      <c r="A16" s="7">
        <v>14</v>
      </c>
      <c r="B16" s="96" t="s">
        <v>52</v>
      </c>
      <c r="C16" s="17">
        <v>0.5</v>
      </c>
      <c r="D16" s="17">
        <v>4.25</v>
      </c>
      <c r="E16" s="7">
        <v>2.375</v>
      </c>
      <c r="F16" s="94"/>
      <c r="G16" s="94"/>
      <c r="I16"/>
    </row>
    <row r="17" customHeight="1" spans="1:9">
      <c r="A17" s="7">
        <v>15</v>
      </c>
      <c r="B17" s="95" t="s">
        <v>54</v>
      </c>
      <c r="C17" s="17">
        <v>1.5</v>
      </c>
      <c r="D17" s="17">
        <v>3.75</v>
      </c>
      <c r="E17" s="7">
        <v>2.625</v>
      </c>
      <c r="F17" s="94"/>
      <c r="G17" s="94"/>
      <c r="I17"/>
    </row>
    <row r="18" customHeight="1" spans="1:9">
      <c r="A18" s="7">
        <v>16</v>
      </c>
      <c r="B18" s="95" t="s">
        <v>56</v>
      </c>
      <c r="C18" s="17">
        <v>1</v>
      </c>
      <c r="D18" s="17">
        <v>3</v>
      </c>
      <c r="E18" s="7">
        <v>2</v>
      </c>
      <c r="F18" s="94"/>
      <c r="G18" s="94"/>
      <c r="I18"/>
    </row>
    <row r="19" customHeight="1" spans="1:9">
      <c r="A19" s="7">
        <v>17</v>
      </c>
      <c r="B19" s="95" t="s">
        <v>58</v>
      </c>
      <c r="C19" s="17">
        <v>2</v>
      </c>
      <c r="D19" s="17">
        <v>2</v>
      </c>
      <c r="E19" s="7">
        <v>2</v>
      </c>
      <c r="F19" s="94"/>
      <c r="G19" s="94"/>
      <c r="I19"/>
    </row>
    <row r="20" customHeight="1" spans="1:9">
      <c r="A20" s="7">
        <v>18</v>
      </c>
      <c r="B20" s="95" t="s">
        <v>60</v>
      </c>
      <c r="C20" s="17">
        <v>3.5</v>
      </c>
      <c r="D20" s="17">
        <v>2.25</v>
      </c>
      <c r="E20" s="7">
        <v>2.875</v>
      </c>
      <c r="F20" s="94"/>
      <c r="G20" s="94"/>
      <c r="I20"/>
    </row>
    <row r="21" customHeight="1" spans="1:9">
      <c r="A21" s="7">
        <v>19</v>
      </c>
      <c r="B21" s="95" t="s">
        <v>62</v>
      </c>
      <c r="C21" s="17">
        <v>2.5</v>
      </c>
      <c r="D21" s="17">
        <v>2.5</v>
      </c>
      <c r="E21" s="7">
        <v>2.5</v>
      </c>
      <c r="F21" s="94"/>
      <c r="G21" s="94"/>
      <c r="I21"/>
    </row>
    <row r="22" customHeight="1" spans="1:9">
      <c r="A22" s="7">
        <v>20</v>
      </c>
      <c r="B22" s="95" t="s">
        <v>64</v>
      </c>
      <c r="C22" s="17">
        <v>3.75</v>
      </c>
      <c r="D22" s="17">
        <v>3.5</v>
      </c>
      <c r="E22" s="7">
        <v>3.625</v>
      </c>
      <c r="F22" s="94"/>
      <c r="G22" s="94"/>
      <c r="I22"/>
    </row>
    <row r="23" customHeight="1" spans="1:9">
      <c r="A23" s="7">
        <v>21</v>
      </c>
      <c r="B23" s="96" t="s">
        <v>66</v>
      </c>
      <c r="C23" s="17">
        <v>0</v>
      </c>
      <c r="D23" s="17">
        <v>5</v>
      </c>
      <c r="E23" s="7">
        <v>2.5</v>
      </c>
      <c r="F23" s="94"/>
      <c r="G23" s="94"/>
      <c r="I23"/>
    </row>
    <row r="26" customHeight="1" spans="1:13">
      <c r="A26" s="89" t="s">
        <v>89</v>
      </c>
      <c r="B26" s="89"/>
      <c r="C26" s="89"/>
      <c r="D26" s="89"/>
      <c r="E26" s="89"/>
      <c r="F26" s="89"/>
      <c r="G26" s="91"/>
      <c r="I26" s="101" t="s">
        <v>90</v>
      </c>
      <c r="J26" s="101"/>
      <c r="K26" s="101"/>
      <c r="L26" s="101"/>
      <c r="M26" s="101"/>
    </row>
    <row r="27" customHeight="1" spans="1:13">
      <c r="A27" s="7" t="s">
        <v>1</v>
      </c>
      <c r="B27" s="95" t="s">
        <v>85</v>
      </c>
      <c r="C27" s="95" t="s">
        <v>91</v>
      </c>
      <c r="D27" s="17" t="s">
        <v>92</v>
      </c>
      <c r="E27" s="97" t="s">
        <v>93</v>
      </c>
      <c r="F27" s="17" t="s">
        <v>70</v>
      </c>
      <c r="G27" s="98"/>
      <c r="H27" s="99" t="s">
        <v>1</v>
      </c>
      <c r="I27" s="102" t="s">
        <v>85</v>
      </c>
      <c r="J27" s="92" t="s">
        <v>91</v>
      </c>
      <c r="K27" s="14" t="s">
        <v>92</v>
      </c>
      <c r="L27" s="103" t="s">
        <v>93</v>
      </c>
      <c r="M27" s="14" t="s">
        <v>70</v>
      </c>
    </row>
    <row r="28" customHeight="1" spans="1:13">
      <c r="A28" s="7">
        <v>1</v>
      </c>
      <c r="B28" s="95" t="s">
        <v>27</v>
      </c>
      <c r="C28" s="95">
        <v>1195</v>
      </c>
      <c r="D28" s="17">
        <v>44</v>
      </c>
      <c r="E28" s="97">
        <f>D28/C28</f>
        <v>0.0368200836820084</v>
      </c>
      <c r="F28" s="17">
        <v>4.25</v>
      </c>
      <c r="G28" s="98"/>
      <c r="H28" s="99">
        <v>1</v>
      </c>
      <c r="I28" s="104" t="s">
        <v>27</v>
      </c>
      <c r="J28" s="104">
        <v>1195</v>
      </c>
      <c r="K28" s="104">
        <v>11</v>
      </c>
      <c r="L28" s="97">
        <f>K28/J28</f>
        <v>0.00920502092050209</v>
      </c>
      <c r="M28" s="17">
        <v>1.75</v>
      </c>
    </row>
    <row r="29" customHeight="1" spans="1:13">
      <c r="A29" s="7">
        <v>2</v>
      </c>
      <c r="B29" s="95" t="s">
        <v>29</v>
      </c>
      <c r="C29" s="95">
        <v>802</v>
      </c>
      <c r="D29" s="100">
        <v>45</v>
      </c>
      <c r="E29" s="97">
        <f>D29/C29</f>
        <v>0.0561097256857855</v>
      </c>
      <c r="F29" s="17">
        <v>5</v>
      </c>
      <c r="G29" s="98"/>
      <c r="H29" s="7">
        <v>2</v>
      </c>
      <c r="I29" s="104" t="s">
        <v>29</v>
      </c>
      <c r="J29" s="104">
        <v>802</v>
      </c>
      <c r="K29" s="104">
        <v>35</v>
      </c>
      <c r="L29" s="97">
        <f>K29/J29</f>
        <v>0.043640897755611</v>
      </c>
      <c r="M29" s="17">
        <v>4</v>
      </c>
    </row>
    <row r="30" customHeight="1" spans="1:13">
      <c r="A30" s="7">
        <v>3</v>
      </c>
      <c r="B30" s="95" t="s">
        <v>31</v>
      </c>
      <c r="C30" s="95">
        <v>707</v>
      </c>
      <c r="D30" s="17">
        <v>28</v>
      </c>
      <c r="E30" s="97">
        <f>D30/C30</f>
        <v>0.0396039603960396</v>
      </c>
      <c r="F30" s="17">
        <v>4.5</v>
      </c>
      <c r="G30" s="98"/>
      <c r="H30" s="99">
        <v>3</v>
      </c>
      <c r="I30" s="104" t="s">
        <v>31</v>
      </c>
      <c r="J30" s="104">
        <v>707</v>
      </c>
      <c r="K30" s="104">
        <v>1</v>
      </c>
      <c r="L30" s="97">
        <f>K30/J30</f>
        <v>0.00141442715700141</v>
      </c>
      <c r="M30" s="17">
        <v>0.5</v>
      </c>
    </row>
    <row r="31" customHeight="1" spans="1:13">
      <c r="A31" s="7">
        <v>4</v>
      </c>
      <c r="B31" s="95" t="s">
        <v>33</v>
      </c>
      <c r="C31" s="95">
        <v>1914</v>
      </c>
      <c r="D31" s="17">
        <v>58</v>
      </c>
      <c r="E31" s="97">
        <f>D31/C31</f>
        <v>0.0303030303030303</v>
      </c>
      <c r="F31" s="17">
        <v>4</v>
      </c>
      <c r="G31" s="98"/>
      <c r="H31" s="7">
        <v>4</v>
      </c>
      <c r="I31" s="104" t="s">
        <v>33</v>
      </c>
      <c r="J31" s="104">
        <v>1914</v>
      </c>
      <c r="K31" s="104">
        <v>10</v>
      </c>
      <c r="L31" s="97">
        <f>K31/J31</f>
        <v>0.00522466039707419</v>
      </c>
      <c r="M31" s="17">
        <v>0.75</v>
      </c>
    </row>
    <row r="32" customHeight="1" spans="1:13">
      <c r="A32" s="7">
        <v>5</v>
      </c>
      <c r="B32" s="96" t="s">
        <v>35</v>
      </c>
      <c r="C32" s="95">
        <v>313</v>
      </c>
      <c r="D32" s="17">
        <v>0</v>
      </c>
      <c r="E32" s="97">
        <v>0</v>
      </c>
      <c r="F32" s="17">
        <v>0</v>
      </c>
      <c r="G32" s="98"/>
      <c r="H32" s="99">
        <v>5</v>
      </c>
      <c r="I32" s="96" t="s">
        <v>35</v>
      </c>
      <c r="J32" s="104">
        <v>313</v>
      </c>
      <c r="K32" s="104">
        <v>0</v>
      </c>
      <c r="L32" s="97">
        <v>0</v>
      </c>
      <c r="M32" s="17">
        <v>0</v>
      </c>
    </row>
    <row r="33" customHeight="1" spans="1:13">
      <c r="A33" s="7">
        <v>6</v>
      </c>
      <c r="B33" s="95" t="s">
        <v>37</v>
      </c>
      <c r="C33" s="95">
        <v>696</v>
      </c>
      <c r="D33" s="17">
        <v>14</v>
      </c>
      <c r="E33" s="97">
        <f t="shared" ref="E33:E48" si="0">D33/C33</f>
        <v>0.0201149425287356</v>
      </c>
      <c r="F33" s="17">
        <v>2.75</v>
      </c>
      <c r="G33" s="98"/>
      <c r="H33" s="7">
        <v>6</v>
      </c>
      <c r="I33" s="104" t="s">
        <v>37</v>
      </c>
      <c r="J33" s="104">
        <v>696</v>
      </c>
      <c r="K33" s="104">
        <v>9</v>
      </c>
      <c r="L33" s="97">
        <f t="shared" ref="L33:L48" si="1">K33/J33</f>
        <v>0.0129310344827586</v>
      </c>
      <c r="M33" s="17">
        <v>2.75</v>
      </c>
    </row>
    <row r="34" customHeight="1" spans="1:13">
      <c r="A34" s="7">
        <v>7</v>
      </c>
      <c r="B34" s="95" t="s">
        <v>39</v>
      </c>
      <c r="C34" s="95">
        <v>1288</v>
      </c>
      <c r="D34" s="17">
        <v>56</v>
      </c>
      <c r="E34" s="97">
        <f t="shared" si="0"/>
        <v>0.0434782608695652</v>
      </c>
      <c r="F34" s="17">
        <v>4.75</v>
      </c>
      <c r="G34" s="98"/>
      <c r="H34" s="99">
        <v>7</v>
      </c>
      <c r="I34" s="104" t="s">
        <v>39</v>
      </c>
      <c r="J34" s="104">
        <v>1288</v>
      </c>
      <c r="K34" s="104">
        <v>109</v>
      </c>
      <c r="L34" s="97">
        <f t="shared" si="1"/>
        <v>0.0846273291925466</v>
      </c>
      <c r="M34" s="17">
        <v>4.75</v>
      </c>
    </row>
    <row r="35" customHeight="1" spans="1:13">
      <c r="A35" s="7">
        <v>8</v>
      </c>
      <c r="B35" s="95" t="s">
        <v>41</v>
      </c>
      <c r="C35" s="95">
        <v>1585</v>
      </c>
      <c r="D35" s="17">
        <v>14</v>
      </c>
      <c r="E35" s="97">
        <f t="shared" si="0"/>
        <v>0.00883280757097792</v>
      </c>
      <c r="F35" s="17">
        <v>1.25</v>
      </c>
      <c r="G35" s="98"/>
      <c r="H35" s="7">
        <v>8</v>
      </c>
      <c r="I35" s="104" t="s">
        <v>41</v>
      </c>
      <c r="J35" s="104">
        <v>1585</v>
      </c>
      <c r="K35" s="104">
        <v>10</v>
      </c>
      <c r="L35" s="97">
        <f t="shared" si="1"/>
        <v>0.00630914826498423</v>
      </c>
      <c r="M35" s="17">
        <v>1</v>
      </c>
    </row>
    <row r="36" customHeight="1" spans="1:13">
      <c r="A36" s="7">
        <v>9</v>
      </c>
      <c r="B36" s="95" t="s">
        <v>42</v>
      </c>
      <c r="C36" s="95">
        <v>1307</v>
      </c>
      <c r="D36" s="17">
        <v>24</v>
      </c>
      <c r="E36" s="97">
        <f t="shared" si="0"/>
        <v>0.018362662586075</v>
      </c>
      <c r="F36" s="17">
        <v>2.25</v>
      </c>
      <c r="G36" s="98"/>
      <c r="H36" s="99">
        <v>9</v>
      </c>
      <c r="I36" s="104" t="s">
        <v>42</v>
      </c>
      <c r="J36" s="104">
        <v>1307</v>
      </c>
      <c r="K36" s="104">
        <v>39</v>
      </c>
      <c r="L36" s="97">
        <f t="shared" si="1"/>
        <v>0.0298393267023718</v>
      </c>
      <c r="M36" s="17">
        <v>3.25</v>
      </c>
    </row>
    <row r="37" customHeight="1" spans="1:13">
      <c r="A37" s="7">
        <v>10</v>
      </c>
      <c r="B37" s="95" t="s">
        <v>44</v>
      </c>
      <c r="C37" s="95">
        <v>1222</v>
      </c>
      <c r="D37" s="17">
        <v>26</v>
      </c>
      <c r="E37" s="97">
        <f t="shared" si="0"/>
        <v>0.0212765957446809</v>
      </c>
      <c r="F37" s="17">
        <v>3</v>
      </c>
      <c r="G37" s="98"/>
      <c r="H37" s="7">
        <v>10</v>
      </c>
      <c r="I37" s="104" t="s">
        <v>44</v>
      </c>
      <c r="J37" s="104">
        <v>1222</v>
      </c>
      <c r="K37" s="104">
        <v>11</v>
      </c>
      <c r="L37" s="97">
        <f t="shared" si="1"/>
        <v>0.00900163666121113</v>
      </c>
      <c r="M37" s="17">
        <v>1.5</v>
      </c>
    </row>
    <row r="38" customHeight="1" spans="1:13">
      <c r="A38" s="7">
        <v>11</v>
      </c>
      <c r="B38" s="95" t="s">
        <v>46</v>
      </c>
      <c r="C38" s="95">
        <v>2788</v>
      </c>
      <c r="D38" s="17">
        <v>36</v>
      </c>
      <c r="E38" s="97">
        <f t="shared" si="0"/>
        <v>0.0129124820659971</v>
      </c>
      <c r="F38" s="17">
        <v>1.75</v>
      </c>
      <c r="G38" s="98"/>
      <c r="H38" s="99">
        <v>11</v>
      </c>
      <c r="I38" s="104" t="s">
        <v>46</v>
      </c>
      <c r="J38" s="104">
        <v>2788</v>
      </c>
      <c r="K38" s="104">
        <v>208</v>
      </c>
      <c r="L38" s="97">
        <f t="shared" si="1"/>
        <v>0.0746054519368723</v>
      </c>
      <c r="M38" s="17">
        <v>4.5</v>
      </c>
    </row>
    <row r="39" customHeight="1" spans="1:13">
      <c r="A39" s="7">
        <v>12</v>
      </c>
      <c r="B39" s="95" t="s">
        <v>48</v>
      </c>
      <c r="C39" s="95">
        <v>718</v>
      </c>
      <c r="D39" s="17">
        <v>16</v>
      </c>
      <c r="E39" s="97">
        <f t="shared" si="0"/>
        <v>0.0222841225626741</v>
      </c>
      <c r="F39" s="17">
        <v>3.25</v>
      </c>
      <c r="G39" s="98"/>
      <c r="H39" s="7">
        <v>12</v>
      </c>
      <c r="I39" s="104" t="s">
        <v>48</v>
      </c>
      <c r="J39" s="104">
        <v>718</v>
      </c>
      <c r="K39" s="104">
        <v>5</v>
      </c>
      <c r="L39" s="97">
        <f t="shared" si="1"/>
        <v>0.00696378830083565</v>
      </c>
      <c r="M39" s="17">
        <v>1.25</v>
      </c>
    </row>
    <row r="40" customHeight="1" spans="1:13">
      <c r="A40" s="7">
        <v>13</v>
      </c>
      <c r="B40" s="95" t="s">
        <v>50</v>
      </c>
      <c r="C40" s="95">
        <v>960</v>
      </c>
      <c r="D40" s="17">
        <v>5</v>
      </c>
      <c r="E40" s="97">
        <f t="shared" si="0"/>
        <v>0.00520833333333333</v>
      </c>
      <c r="F40" s="17">
        <v>0.75</v>
      </c>
      <c r="G40" s="98"/>
      <c r="H40" s="99">
        <v>13</v>
      </c>
      <c r="I40" s="104" t="s">
        <v>50</v>
      </c>
      <c r="J40" s="104">
        <v>960</v>
      </c>
      <c r="K40" s="104">
        <v>1</v>
      </c>
      <c r="L40" s="97">
        <f t="shared" si="1"/>
        <v>0.00104166666666667</v>
      </c>
      <c r="M40" s="17">
        <v>0.25</v>
      </c>
    </row>
    <row r="41" customHeight="1" spans="1:13">
      <c r="A41" s="7">
        <v>14</v>
      </c>
      <c r="B41" s="96" t="s">
        <v>52</v>
      </c>
      <c r="C41" s="95">
        <v>591</v>
      </c>
      <c r="D41" s="17">
        <v>0</v>
      </c>
      <c r="E41" s="97">
        <f t="shared" si="0"/>
        <v>0</v>
      </c>
      <c r="F41" s="17">
        <v>0.5</v>
      </c>
      <c r="G41" s="98"/>
      <c r="H41" s="7">
        <v>14</v>
      </c>
      <c r="I41" s="104" t="s">
        <v>52</v>
      </c>
      <c r="J41" s="104">
        <v>591</v>
      </c>
      <c r="K41" s="104">
        <v>39</v>
      </c>
      <c r="L41" s="97">
        <f t="shared" si="1"/>
        <v>0.065989847715736</v>
      </c>
      <c r="M41" s="17">
        <v>4.25</v>
      </c>
    </row>
    <row r="42" customHeight="1" spans="1:13">
      <c r="A42" s="7">
        <v>15</v>
      </c>
      <c r="B42" s="95" t="s">
        <v>54</v>
      </c>
      <c r="C42" s="95">
        <v>1248</v>
      </c>
      <c r="D42" s="17">
        <v>14</v>
      </c>
      <c r="E42" s="97">
        <f t="shared" si="0"/>
        <v>0.0112179487179487</v>
      </c>
      <c r="F42" s="17">
        <v>1.5</v>
      </c>
      <c r="G42" s="98"/>
      <c r="H42" s="99">
        <v>15</v>
      </c>
      <c r="I42" s="104" t="s">
        <v>54</v>
      </c>
      <c r="J42" s="104">
        <v>1248</v>
      </c>
      <c r="K42" s="104">
        <v>53</v>
      </c>
      <c r="L42" s="97">
        <f t="shared" si="1"/>
        <v>0.0424679487179487</v>
      </c>
      <c r="M42" s="17">
        <v>3.75</v>
      </c>
    </row>
    <row r="43" customHeight="1" spans="1:13">
      <c r="A43" s="7">
        <v>16</v>
      </c>
      <c r="B43" s="95" t="s">
        <v>56</v>
      </c>
      <c r="C43" s="95">
        <v>1038</v>
      </c>
      <c r="D43" s="17">
        <v>7</v>
      </c>
      <c r="E43" s="97">
        <f t="shared" si="0"/>
        <v>0.00674373795761079</v>
      </c>
      <c r="F43" s="17">
        <v>1</v>
      </c>
      <c r="G43" s="98"/>
      <c r="H43" s="7">
        <v>16</v>
      </c>
      <c r="I43" s="104" t="s">
        <v>56</v>
      </c>
      <c r="J43" s="104">
        <v>1038</v>
      </c>
      <c r="K43" s="104">
        <v>19</v>
      </c>
      <c r="L43" s="97">
        <f t="shared" si="1"/>
        <v>0.0183044315992293</v>
      </c>
      <c r="M43" s="17">
        <v>3</v>
      </c>
    </row>
    <row r="44" customHeight="1" spans="1:13">
      <c r="A44" s="7">
        <v>17</v>
      </c>
      <c r="B44" s="95" t="s">
        <v>58</v>
      </c>
      <c r="C44" s="95">
        <v>838</v>
      </c>
      <c r="D44" s="17">
        <v>14</v>
      </c>
      <c r="E44" s="97">
        <f t="shared" si="0"/>
        <v>0.0167064439140811</v>
      </c>
      <c r="F44" s="17">
        <v>2</v>
      </c>
      <c r="G44" s="98"/>
      <c r="H44" s="99">
        <v>17</v>
      </c>
      <c r="I44" s="104" t="s">
        <v>58</v>
      </c>
      <c r="J44" s="104">
        <v>838</v>
      </c>
      <c r="K44" s="104">
        <v>8</v>
      </c>
      <c r="L44" s="97">
        <f t="shared" si="1"/>
        <v>0.00954653937947494</v>
      </c>
      <c r="M44" s="17">
        <v>2</v>
      </c>
    </row>
    <row r="45" customHeight="1" spans="1:13">
      <c r="A45" s="7">
        <v>18</v>
      </c>
      <c r="B45" s="95" t="s">
        <v>60</v>
      </c>
      <c r="C45" s="95">
        <v>1135</v>
      </c>
      <c r="D45" s="17">
        <v>30</v>
      </c>
      <c r="E45" s="97">
        <f t="shared" si="0"/>
        <v>0.026431718061674</v>
      </c>
      <c r="F45" s="17">
        <v>3.5</v>
      </c>
      <c r="G45" s="98"/>
      <c r="H45" s="7">
        <v>18</v>
      </c>
      <c r="I45" s="104" t="s">
        <v>60</v>
      </c>
      <c r="J45" s="104">
        <v>1135</v>
      </c>
      <c r="K45" s="104">
        <v>12</v>
      </c>
      <c r="L45" s="97">
        <f t="shared" si="1"/>
        <v>0.0105726872246696</v>
      </c>
      <c r="M45" s="17">
        <v>2.25</v>
      </c>
    </row>
    <row r="46" customHeight="1" spans="1:13">
      <c r="A46" s="7">
        <v>19</v>
      </c>
      <c r="B46" s="95" t="s">
        <v>62</v>
      </c>
      <c r="C46" s="95">
        <v>523</v>
      </c>
      <c r="D46" s="17">
        <v>10</v>
      </c>
      <c r="E46" s="97">
        <f t="shared" si="0"/>
        <v>0.0191204588910134</v>
      </c>
      <c r="F46" s="17">
        <v>2.5</v>
      </c>
      <c r="G46" s="98"/>
      <c r="H46" s="99">
        <v>19</v>
      </c>
      <c r="I46" s="104" t="s">
        <v>62</v>
      </c>
      <c r="J46" s="104">
        <v>523</v>
      </c>
      <c r="K46" s="104">
        <v>6</v>
      </c>
      <c r="L46" s="97">
        <f t="shared" si="1"/>
        <v>0.011472275334608</v>
      </c>
      <c r="M46" s="17">
        <v>2.5</v>
      </c>
    </row>
    <row r="47" customHeight="1" spans="1:13">
      <c r="A47" s="7">
        <v>20</v>
      </c>
      <c r="B47" s="95" t="s">
        <v>64</v>
      </c>
      <c r="C47" s="95">
        <v>532</v>
      </c>
      <c r="D47" s="17">
        <v>15</v>
      </c>
      <c r="E47" s="97">
        <f t="shared" si="0"/>
        <v>0.0281954887218045</v>
      </c>
      <c r="F47" s="17">
        <v>3.75</v>
      </c>
      <c r="G47" s="98"/>
      <c r="H47" s="7">
        <v>20</v>
      </c>
      <c r="I47" s="104" t="s">
        <v>64</v>
      </c>
      <c r="J47" s="104">
        <v>532</v>
      </c>
      <c r="K47" s="104">
        <v>20</v>
      </c>
      <c r="L47" s="97">
        <f t="shared" si="1"/>
        <v>0.037593984962406</v>
      </c>
      <c r="M47" s="17">
        <v>3.5</v>
      </c>
    </row>
    <row r="48" customHeight="1" spans="1:13">
      <c r="A48" s="7">
        <v>21</v>
      </c>
      <c r="B48" s="96" t="s">
        <v>66</v>
      </c>
      <c r="C48" s="95">
        <v>1146</v>
      </c>
      <c r="D48" s="17">
        <v>0</v>
      </c>
      <c r="E48" s="97">
        <f t="shared" si="0"/>
        <v>0</v>
      </c>
      <c r="F48" s="17">
        <v>0</v>
      </c>
      <c r="G48" s="98"/>
      <c r="H48" s="99">
        <v>21</v>
      </c>
      <c r="I48" s="104" t="s">
        <v>66</v>
      </c>
      <c r="J48" s="104">
        <v>1146</v>
      </c>
      <c r="K48" s="104">
        <v>97</v>
      </c>
      <c r="L48" s="97">
        <f t="shared" si="1"/>
        <v>0.0846422338568935</v>
      </c>
      <c r="M48" s="17">
        <v>5</v>
      </c>
    </row>
  </sheetData>
  <sortState ref="A3:D23">
    <sortCondition ref="B3:B23"/>
  </sortState>
  <mergeCells count="3">
    <mergeCell ref="A1:E1"/>
    <mergeCell ref="A26:F26"/>
    <mergeCell ref="I26:M26"/>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opLeftCell="A10" workbookViewId="0">
      <selection activeCell="M23" sqref="M23"/>
    </sheetView>
  </sheetViews>
  <sheetFormatPr defaultColWidth="9" defaultRowHeight="14.4" outlineLevelCol="5"/>
  <cols>
    <col min="2" max="2" width="24.3796296296296" customWidth="1"/>
    <col min="3" max="3" width="18.8796296296296" customWidth="1"/>
    <col min="4" max="4" width="16.8796296296296" customWidth="1"/>
    <col min="5" max="5" width="16.5" customWidth="1"/>
  </cols>
  <sheetData>
    <row r="1" ht="24.95" customHeight="1" spans="1:6">
      <c r="A1" s="67" t="s">
        <v>94</v>
      </c>
      <c r="B1" s="67"/>
      <c r="C1" s="67"/>
      <c r="D1" s="67"/>
      <c r="E1" s="67"/>
      <c r="F1" s="67"/>
    </row>
    <row r="2" ht="24.95" customHeight="1" spans="1:6">
      <c r="A2" s="83" t="s">
        <v>1</v>
      </c>
      <c r="B2" s="84" t="s">
        <v>2</v>
      </c>
      <c r="C2" s="84" t="s">
        <v>3</v>
      </c>
      <c r="D2" s="83" t="s">
        <v>95</v>
      </c>
      <c r="E2" s="85" t="s">
        <v>93</v>
      </c>
      <c r="F2" s="85" t="s">
        <v>70</v>
      </c>
    </row>
    <row r="3" ht="24.95" customHeight="1" spans="1:6">
      <c r="A3" s="7">
        <v>1</v>
      </c>
      <c r="B3" s="7" t="s">
        <v>27</v>
      </c>
      <c r="C3" s="19" t="s">
        <v>28</v>
      </c>
      <c r="D3" s="7">
        <v>157</v>
      </c>
      <c r="E3" s="86">
        <v>0.389578163771712</v>
      </c>
      <c r="F3" s="87">
        <v>5</v>
      </c>
    </row>
    <row r="4" ht="24.95" customHeight="1" spans="1:6">
      <c r="A4" s="7">
        <v>2</v>
      </c>
      <c r="B4" s="4" t="s">
        <v>29</v>
      </c>
      <c r="C4" s="19" t="s">
        <v>30</v>
      </c>
      <c r="D4" s="7">
        <v>204</v>
      </c>
      <c r="E4" s="86">
        <v>0.744525547445255</v>
      </c>
      <c r="F4" s="87">
        <v>5</v>
      </c>
    </row>
    <row r="5" ht="24.95" customHeight="1" spans="1:6">
      <c r="A5" s="7">
        <v>3</v>
      </c>
      <c r="B5" s="7" t="s">
        <v>31</v>
      </c>
      <c r="C5" s="19" t="s">
        <v>32</v>
      </c>
      <c r="D5" s="7">
        <v>185</v>
      </c>
      <c r="E5" s="86">
        <v>0.622895622895623</v>
      </c>
      <c r="F5" s="87">
        <v>5</v>
      </c>
    </row>
    <row r="6" ht="24.95" customHeight="1" spans="1:6">
      <c r="A6" s="7">
        <v>4</v>
      </c>
      <c r="B6" s="7" t="s">
        <v>33</v>
      </c>
      <c r="C6" s="19" t="s">
        <v>34</v>
      </c>
      <c r="D6" s="7">
        <v>334</v>
      </c>
      <c r="E6" s="86">
        <v>0.39667458432304</v>
      </c>
      <c r="F6" s="87">
        <v>5</v>
      </c>
    </row>
    <row r="7" ht="24.95" customHeight="1" spans="1:6">
      <c r="A7" s="7">
        <v>5</v>
      </c>
      <c r="B7" s="7" t="s">
        <v>35</v>
      </c>
      <c r="C7" s="19" t="s">
        <v>36</v>
      </c>
      <c r="D7" s="7" t="s">
        <v>96</v>
      </c>
      <c r="E7" s="86">
        <v>0.529411764705882</v>
      </c>
      <c r="F7" s="87">
        <v>5</v>
      </c>
    </row>
    <row r="8" ht="24.95" customHeight="1" spans="1:6">
      <c r="A8" s="7">
        <v>6</v>
      </c>
      <c r="B8" s="7" t="s">
        <v>37</v>
      </c>
      <c r="C8" s="19" t="s">
        <v>38</v>
      </c>
      <c r="D8" s="7">
        <v>107</v>
      </c>
      <c r="E8" s="86">
        <v>0.484162895927602</v>
      </c>
      <c r="F8" s="87">
        <v>5</v>
      </c>
    </row>
    <row r="9" ht="24.95" customHeight="1" spans="1:6">
      <c r="A9" s="7">
        <v>7</v>
      </c>
      <c r="B9" s="7" t="s">
        <v>39</v>
      </c>
      <c r="C9" s="19" t="s">
        <v>40</v>
      </c>
      <c r="D9" s="7">
        <v>439</v>
      </c>
      <c r="E9" s="86">
        <v>0.762152777777778</v>
      </c>
      <c r="F9" s="87">
        <v>5</v>
      </c>
    </row>
    <row r="10" ht="24.95" customHeight="1" spans="1:6">
      <c r="A10" s="7">
        <v>8</v>
      </c>
      <c r="B10" s="7" t="s">
        <v>41</v>
      </c>
      <c r="C10" s="19">
        <v>658</v>
      </c>
      <c r="D10" s="7">
        <v>245</v>
      </c>
      <c r="E10" s="86">
        <v>0.372340425531915</v>
      </c>
      <c r="F10" s="87">
        <v>5</v>
      </c>
    </row>
    <row r="11" ht="24.95" customHeight="1" spans="1:6">
      <c r="A11" s="7">
        <v>9</v>
      </c>
      <c r="B11" s="7" t="s">
        <v>42</v>
      </c>
      <c r="C11" s="19" t="s">
        <v>43</v>
      </c>
      <c r="D11" s="7">
        <v>246</v>
      </c>
      <c r="E11" s="86">
        <v>0.560364464692483</v>
      </c>
      <c r="F11" s="87">
        <v>5</v>
      </c>
    </row>
    <row r="12" ht="24.95" customHeight="1" spans="1:6">
      <c r="A12" s="7">
        <v>10</v>
      </c>
      <c r="B12" s="7" t="s">
        <v>97</v>
      </c>
      <c r="C12" s="19" t="s">
        <v>45</v>
      </c>
      <c r="D12" s="7" t="s">
        <v>36</v>
      </c>
      <c r="E12" s="86">
        <v>0.354166666666667</v>
      </c>
      <c r="F12" s="87">
        <v>5</v>
      </c>
    </row>
    <row r="13" ht="24.95" customHeight="1" spans="1:6">
      <c r="A13" s="7">
        <v>11</v>
      </c>
      <c r="B13" s="7" t="s">
        <v>46</v>
      </c>
      <c r="C13" s="19" t="s">
        <v>47</v>
      </c>
      <c r="D13" s="7">
        <v>315</v>
      </c>
      <c r="E13" s="86">
        <v>0.367132867132867</v>
      </c>
      <c r="F13" s="87">
        <v>5</v>
      </c>
    </row>
    <row r="14" ht="24.95" customHeight="1" spans="1:6">
      <c r="A14" s="7">
        <v>12</v>
      </c>
      <c r="B14" s="7" t="s">
        <v>48</v>
      </c>
      <c r="C14" s="19" t="s">
        <v>49</v>
      </c>
      <c r="D14" s="7">
        <v>106</v>
      </c>
      <c r="E14" s="86">
        <v>0.430894308943089</v>
      </c>
      <c r="F14" s="87">
        <v>5</v>
      </c>
    </row>
    <row r="15" ht="24.95" customHeight="1" spans="1:6">
      <c r="A15" s="7">
        <v>13</v>
      </c>
      <c r="B15" s="7" t="s">
        <v>50</v>
      </c>
      <c r="C15" s="19" t="s">
        <v>51</v>
      </c>
      <c r="D15" s="7" t="s">
        <v>98</v>
      </c>
      <c r="E15" s="86">
        <v>0.659305993690852</v>
      </c>
      <c r="F15" s="87">
        <v>5</v>
      </c>
    </row>
    <row r="16" ht="24.95" customHeight="1" spans="1:6">
      <c r="A16" s="7">
        <v>14</v>
      </c>
      <c r="B16" s="7" t="s">
        <v>52</v>
      </c>
      <c r="C16" s="19" t="s">
        <v>53</v>
      </c>
      <c r="D16" s="7">
        <v>162</v>
      </c>
      <c r="E16" s="86">
        <v>0.683544303797468</v>
      </c>
      <c r="F16" s="87">
        <v>5</v>
      </c>
    </row>
    <row r="17" ht="24.95" customHeight="1" spans="1:6">
      <c r="A17" s="7">
        <v>15</v>
      </c>
      <c r="B17" s="7" t="s">
        <v>54</v>
      </c>
      <c r="C17" s="19" t="s">
        <v>55</v>
      </c>
      <c r="D17" s="7">
        <v>385</v>
      </c>
      <c r="E17" s="86">
        <v>0.620967741935484</v>
      </c>
      <c r="F17" s="87">
        <v>5</v>
      </c>
    </row>
    <row r="18" ht="24.95" customHeight="1" spans="1:6">
      <c r="A18" s="7">
        <v>16</v>
      </c>
      <c r="B18" s="7" t="s">
        <v>56</v>
      </c>
      <c r="C18" s="19" t="s">
        <v>57</v>
      </c>
      <c r="D18" s="7" t="s">
        <v>99</v>
      </c>
      <c r="E18" s="86">
        <v>0.424501424501425</v>
      </c>
      <c r="F18" s="87">
        <v>5</v>
      </c>
    </row>
    <row r="19" ht="24.95" customHeight="1" spans="1:6">
      <c r="A19" s="7">
        <v>17</v>
      </c>
      <c r="B19" s="7" t="s">
        <v>58</v>
      </c>
      <c r="C19" s="19" t="s">
        <v>59</v>
      </c>
      <c r="D19" s="7">
        <v>145</v>
      </c>
      <c r="E19" s="86">
        <v>0.591836734693878</v>
      </c>
      <c r="F19" s="87">
        <v>5</v>
      </c>
    </row>
    <row r="20" ht="24.95" customHeight="1" spans="1:6">
      <c r="A20" s="7">
        <v>18</v>
      </c>
      <c r="B20" s="7" t="s">
        <v>60</v>
      </c>
      <c r="C20" s="19" t="s">
        <v>61</v>
      </c>
      <c r="D20" s="7">
        <v>196</v>
      </c>
      <c r="E20" s="86">
        <v>0.49746192893401</v>
      </c>
      <c r="F20" s="87">
        <v>5</v>
      </c>
    </row>
    <row r="21" ht="24.95" customHeight="1" spans="1:6">
      <c r="A21" s="7">
        <v>19</v>
      </c>
      <c r="B21" s="7" t="s">
        <v>62</v>
      </c>
      <c r="C21" s="19" t="s">
        <v>63</v>
      </c>
      <c r="D21" s="7">
        <v>91</v>
      </c>
      <c r="E21" s="86">
        <v>0.421296296296296</v>
      </c>
      <c r="F21" s="87">
        <v>5</v>
      </c>
    </row>
    <row r="22" ht="24.95" customHeight="1" spans="1:6">
      <c r="A22" s="7">
        <v>20</v>
      </c>
      <c r="B22" s="7" t="s">
        <v>64</v>
      </c>
      <c r="C22" s="19" t="s">
        <v>65</v>
      </c>
      <c r="D22" s="7">
        <v>63</v>
      </c>
      <c r="E22" s="86">
        <v>0.45985401459854</v>
      </c>
      <c r="F22" s="87">
        <v>5</v>
      </c>
    </row>
    <row r="23" ht="24.95" customHeight="1" spans="1:6">
      <c r="A23" s="7">
        <v>21</v>
      </c>
      <c r="B23" s="7" t="s">
        <v>66</v>
      </c>
      <c r="C23" s="19" t="s">
        <v>67</v>
      </c>
      <c r="D23" s="7">
        <v>200</v>
      </c>
      <c r="E23" s="86">
        <v>0.488997555012225</v>
      </c>
      <c r="F23" s="87">
        <v>5</v>
      </c>
    </row>
  </sheetData>
  <sortState ref="A3:G23">
    <sortCondition ref="B3:B23"/>
  </sortState>
  <mergeCells count="1">
    <mergeCell ref="A1:F1"/>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4"/>
  <sheetViews>
    <sheetView workbookViewId="0">
      <selection activeCell="H17" sqref="H17"/>
    </sheetView>
  </sheetViews>
  <sheetFormatPr defaultColWidth="9" defaultRowHeight="30" customHeight="1" outlineLevelCol="3"/>
  <cols>
    <col min="1" max="1" width="9.75" style="75" customWidth="1"/>
    <col min="2" max="2" width="29.1296296296296" style="75" customWidth="1"/>
    <col min="3" max="3" width="21.75" style="75" customWidth="1"/>
    <col min="4" max="4" width="20.5" style="81" customWidth="1"/>
    <col min="5" max="16384" width="9" style="75"/>
  </cols>
  <sheetData>
    <row r="1" customHeight="1" spans="1:4">
      <c r="A1" s="13" t="s">
        <v>100</v>
      </c>
      <c r="B1" s="13"/>
      <c r="C1" s="13"/>
      <c r="D1" s="13"/>
    </row>
    <row r="2" ht="48.75" customHeight="1" spans="1:4">
      <c r="A2" s="82" t="s">
        <v>101</v>
      </c>
      <c r="B2" s="82"/>
      <c r="C2" s="82"/>
      <c r="D2" s="82"/>
    </row>
    <row r="3" customHeight="1" spans="1:4">
      <c r="A3" s="14" t="s">
        <v>1</v>
      </c>
      <c r="B3" s="15" t="s">
        <v>2</v>
      </c>
      <c r="C3" s="15" t="s">
        <v>102</v>
      </c>
      <c r="D3" s="77" t="s">
        <v>70</v>
      </c>
    </row>
    <row r="4" customHeight="1" spans="1:4">
      <c r="A4" s="17">
        <v>1</v>
      </c>
      <c r="B4" s="18" t="s">
        <v>27</v>
      </c>
      <c r="C4" s="19">
        <v>10</v>
      </c>
      <c r="D4" s="79">
        <v>5</v>
      </c>
    </row>
    <row r="5" customHeight="1" spans="1:4">
      <c r="A5" s="17">
        <v>2</v>
      </c>
      <c r="B5" s="4" t="s">
        <v>29</v>
      </c>
      <c r="C5" s="19">
        <v>12</v>
      </c>
      <c r="D5" s="79">
        <v>5</v>
      </c>
    </row>
    <row r="6" customHeight="1" spans="1:4">
      <c r="A6" s="17">
        <v>3</v>
      </c>
      <c r="B6" s="18" t="s">
        <v>31</v>
      </c>
      <c r="C6" s="19">
        <v>1</v>
      </c>
      <c r="D6" s="79">
        <v>0</v>
      </c>
    </row>
    <row r="7" customHeight="1" spans="1:4">
      <c r="A7" s="17">
        <v>4</v>
      </c>
      <c r="B7" s="18" t="s">
        <v>33</v>
      </c>
      <c r="C7" s="19">
        <v>2</v>
      </c>
      <c r="D7" s="79">
        <v>0</v>
      </c>
    </row>
    <row r="8" customHeight="1" spans="1:4">
      <c r="A8" s="17">
        <v>5</v>
      </c>
      <c r="B8" s="18" t="s">
        <v>35</v>
      </c>
      <c r="C8" s="19">
        <v>2</v>
      </c>
      <c r="D8" s="79">
        <v>0</v>
      </c>
    </row>
    <row r="9" customHeight="1" spans="1:4">
      <c r="A9" s="17">
        <v>6</v>
      </c>
      <c r="B9" s="18" t="s">
        <v>37</v>
      </c>
      <c r="C9" s="19">
        <v>10</v>
      </c>
      <c r="D9" s="79">
        <v>5</v>
      </c>
    </row>
    <row r="10" customHeight="1" spans="1:4">
      <c r="A10" s="17">
        <v>7</v>
      </c>
      <c r="B10" s="18" t="s">
        <v>39</v>
      </c>
      <c r="C10" s="19">
        <v>10</v>
      </c>
      <c r="D10" s="79">
        <v>5</v>
      </c>
    </row>
    <row r="11" customHeight="1" spans="1:4">
      <c r="A11" s="17">
        <v>8</v>
      </c>
      <c r="B11" s="18" t="s">
        <v>41</v>
      </c>
      <c r="C11" s="19">
        <v>7</v>
      </c>
      <c r="D11" s="79">
        <v>0</v>
      </c>
    </row>
    <row r="12" customHeight="1" spans="1:4">
      <c r="A12" s="17">
        <v>9</v>
      </c>
      <c r="B12" s="18" t="s">
        <v>42</v>
      </c>
      <c r="C12" s="19">
        <v>10</v>
      </c>
      <c r="D12" s="79">
        <v>5</v>
      </c>
    </row>
    <row r="13" customHeight="1" spans="1:4">
      <c r="A13" s="17">
        <v>10</v>
      </c>
      <c r="B13" s="18" t="s">
        <v>44</v>
      </c>
      <c r="C13" s="19">
        <v>10</v>
      </c>
      <c r="D13" s="79">
        <v>5</v>
      </c>
    </row>
    <row r="14" customHeight="1" spans="1:4">
      <c r="A14" s="17">
        <v>11</v>
      </c>
      <c r="B14" s="18" t="s">
        <v>46</v>
      </c>
      <c r="C14" s="19">
        <v>14</v>
      </c>
      <c r="D14" s="79">
        <v>5</v>
      </c>
    </row>
    <row r="15" customHeight="1" spans="1:4">
      <c r="A15" s="17">
        <v>12</v>
      </c>
      <c r="B15" s="18" t="s">
        <v>48</v>
      </c>
      <c r="C15" s="19">
        <v>12</v>
      </c>
      <c r="D15" s="79">
        <v>5</v>
      </c>
    </row>
    <row r="16" customHeight="1" spans="1:4">
      <c r="A16" s="17">
        <v>13</v>
      </c>
      <c r="B16" s="18" t="s">
        <v>50</v>
      </c>
      <c r="C16" s="19">
        <v>25</v>
      </c>
      <c r="D16" s="79">
        <v>5</v>
      </c>
    </row>
    <row r="17" customHeight="1" spans="1:4">
      <c r="A17" s="17">
        <v>14</v>
      </c>
      <c r="B17" s="18" t="s">
        <v>52</v>
      </c>
      <c r="C17" s="19">
        <v>17</v>
      </c>
      <c r="D17" s="79">
        <v>5</v>
      </c>
    </row>
    <row r="18" customHeight="1" spans="1:4">
      <c r="A18" s="17">
        <v>15</v>
      </c>
      <c r="B18" s="18" t="s">
        <v>54</v>
      </c>
      <c r="C18" s="19">
        <v>13</v>
      </c>
      <c r="D18" s="79">
        <v>5</v>
      </c>
    </row>
    <row r="19" customHeight="1" spans="1:4">
      <c r="A19" s="17">
        <v>16</v>
      </c>
      <c r="B19" s="18" t="s">
        <v>56</v>
      </c>
      <c r="C19" s="19">
        <v>7</v>
      </c>
      <c r="D19" s="79">
        <v>0</v>
      </c>
    </row>
    <row r="20" customHeight="1" spans="1:4">
      <c r="A20" s="17">
        <v>17</v>
      </c>
      <c r="B20" s="18" t="s">
        <v>58</v>
      </c>
      <c r="C20" s="19">
        <v>10</v>
      </c>
      <c r="D20" s="79">
        <v>5</v>
      </c>
    </row>
    <row r="21" customHeight="1" spans="1:4">
      <c r="A21" s="17">
        <v>18</v>
      </c>
      <c r="B21" s="18" t="s">
        <v>60</v>
      </c>
      <c r="C21" s="19">
        <v>13</v>
      </c>
      <c r="D21" s="79">
        <v>5</v>
      </c>
    </row>
    <row r="22" customHeight="1" spans="1:4">
      <c r="A22" s="17">
        <v>19</v>
      </c>
      <c r="B22" s="18" t="s">
        <v>62</v>
      </c>
      <c r="C22" s="19">
        <v>9</v>
      </c>
      <c r="D22" s="79">
        <v>3</v>
      </c>
    </row>
    <row r="23" customHeight="1" spans="1:4">
      <c r="A23" s="17">
        <v>20</v>
      </c>
      <c r="B23" s="18" t="s">
        <v>64</v>
      </c>
      <c r="C23" s="19">
        <v>22</v>
      </c>
      <c r="D23" s="79">
        <v>5</v>
      </c>
    </row>
    <row r="24" customHeight="1" spans="1:4">
      <c r="A24" s="17">
        <v>21</v>
      </c>
      <c r="B24" s="18" t="s">
        <v>66</v>
      </c>
      <c r="C24" s="19">
        <v>10</v>
      </c>
      <c r="D24" s="79">
        <v>5</v>
      </c>
    </row>
  </sheetData>
  <mergeCells count="2">
    <mergeCell ref="A1:D1"/>
    <mergeCell ref="A2:D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定量指标总分</vt:lpstr>
      <vt:lpstr>1.学院参加就业会议</vt:lpstr>
      <vt:lpstr>2.生源信息审核</vt:lpstr>
      <vt:lpstr>3.就业方案编报</vt:lpstr>
      <vt:lpstr>4.省优、求职创业补贴申请</vt:lpstr>
      <vt:lpstr>5.毕业生关注微信</vt:lpstr>
      <vt:lpstr>6.职业生涯规划等</vt:lpstr>
      <vt:lpstr>7.离校就业跟踪调查</vt:lpstr>
      <vt:lpstr>8.日常招聘</vt:lpstr>
      <vt:lpstr>9.中小型洽谈会</vt:lpstr>
      <vt:lpstr>10.就业实践基地</vt:lpstr>
      <vt:lpstr>11.毕业离校时就业率</vt:lpstr>
      <vt:lpstr>12.年底就业率</vt:lpstr>
      <vt:lpstr>13.分期就业率</vt:lpstr>
      <vt:lpstr>14.离校目标值完成度</vt:lpstr>
      <vt:lpstr>15.年底目标值完成度</vt:lpstr>
      <vt:lpstr>16.学生满意度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王静子</cp:lastModifiedBy>
  <dcterms:created xsi:type="dcterms:W3CDTF">2006-09-13T11:21:00Z</dcterms:created>
  <cp:lastPrinted>2020-12-21T07:54:00Z</cp:lastPrinted>
  <dcterms:modified xsi:type="dcterms:W3CDTF">2020-12-21T09:45:28Z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